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25" firstSheet="1" activeTab="1"/>
  </bookViews>
  <sheets>
    <sheet name="附件一" sheetId="1" state="hidden" r:id="rId1"/>
    <sheet name="附件1" sheetId="2" r:id="rId2"/>
    <sheet name="附件2" sheetId="3" r:id="rId3"/>
    <sheet name="附件3" sheetId="4" r:id="rId4"/>
  </sheets>
  <definedNames/>
  <calcPr fullCalcOnLoad="1"/>
</workbook>
</file>

<file path=xl/sharedStrings.xml><?xml version="1.0" encoding="utf-8"?>
<sst xmlns="http://schemas.openxmlformats.org/spreadsheetml/2006/main" count="336" uniqueCount="173">
  <si>
    <t>附件一</t>
  </si>
  <si>
    <t>中山市2008-2015年房产工程建安造价综合指标</t>
  </si>
  <si>
    <t>分类</t>
  </si>
  <si>
    <t>模块选择</t>
  </si>
  <si>
    <t>造价指标（元/㎡）</t>
  </si>
  <si>
    <t>备 注</t>
  </si>
  <si>
    <t>楼宇建筑工程</t>
  </si>
  <si>
    <t>基础工程</t>
  </si>
  <si>
    <t>天然基础</t>
  </si>
  <si>
    <r>
      <t>1、按总建筑面积计；2、若有两种或以上类型桩，可按相应占比综合折算指标，相应占比按其对应的基座平面面积比例计；3、</t>
    </r>
    <r>
      <rPr>
        <sz val="10"/>
        <rFont val="宋体"/>
        <family val="0"/>
      </rPr>
      <t>中山沿海滩涂地区桩基础按地质系数1.18进行调整。</t>
    </r>
    <r>
      <rPr>
        <sz val="10"/>
        <color indexed="10"/>
        <rFont val="宋体"/>
        <family val="0"/>
      </rPr>
      <t xml:space="preserve">
</t>
    </r>
  </si>
  <si>
    <t>桩基础</t>
  </si>
  <si>
    <t>预制管桩</t>
  </si>
  <si>
    <t>旋挖桩</t>
  </si>
  <si>
    <t>钻（冲）孔桩</t>
  </si>
  <si>
    <t>地下室工程</t>
  </si>
  <si>
    <t>共1层</t>
  </si>
  <si>
    <t>1、按地下室总建筑面积（含人防面积）计算；
2、含土方开挖、基坑支护，土建、给排水、照明、消防、弱电、 防雷、通风，简单装修等。</t>
  </si>
  <si>
    <t>共2层</t>
  </si>
  <si>
    <t>共3层</t>
  </si>
  <si>
    <t>人防工程+</t>
  </si>
  <si>
    <t>1、按地下室人防建筑面积计；2、‘+’表示除地下室通用指标外，因人防部分而增加的单方造价。</t>
  </si>
  <si>
    <t>地上建筑工程</t>
  </si>
  <si>
    <t>别墅</t>
  </si>
  <si>
    <t>独栋</t>
  </si>
  <si>
    <t>1、按各模块相应建筑面积计，塔楼下面有裙楼的，应扣除裙楼建筑面积；2、单体建筑的公共设施配套用房包括幼儿园、居委（派出所）用房、物业用房、垃圾站、厕所等，按满足基本使用标准计；3、其他模块均按毛坯交楼标准（含土建、安装），即除外立面、屋面保温隔热装饰和公共区（大堂、电梯前室、楼梯间）装修外，户内按毛坯标准：墙面、地面、天面砂浆抹平，门（入户、防火、其他），铝合金门窗、护栏，配电箱、弱电箱（网络、电讯、有线电视），智能化、消防设施，给水入口和排水出口等；                             
4、住宅塔楼第1、2层等楼层为商铺、办公等用途的，参考“商业裙楼”造价指标；5、不含电梯；6、商业裙楼层高首层按6m，标准层4.5m计；7、住宅塔楼层高按3m计。</t>
  </si>
  <si>
    <t>联排</t>
  </si>
  <si>
    <t>公共设施配套用房</t>
  </si>
  <si>
    <t>商业裙楼</t>
  </si>
  <si>
    <t>住宅（塔)楼</t>
  </si>
  <si>
    <t>≤6层</t>
  </si>
  <si>
    <t>7-11层</t>
  </si>
  <si>
    <t>12-17层</t>
  </si>
  <si>
    <t>18-22层</t>
  </si>
  <si>
    <t>22层以上（100米以下）</t>
  </si>
  <si>
    <t>100米以上</t>
  </si>
  <si>
    <t>商业(塔)楼</t>
  </si>
  <si>
    <r>
      <t>1、按模块相应建筑面积计，下面有裙楼的，应扣除裙楼面积；2、按毛坯交楼标准（含土建、安装），即外立面、屋面保温隔热装饰；公共部位（大堂、电梯前室、楼梯间）装修；户内毛坯：墙面、地面、天面砂浆抹平，门（入户、防火、其他），铝合金门窗、护栏，配电箱、弱电箱（网络、电讯、有线电视），智能化、消防设施</t>
    </r>
    <r>
      <rPr>
        <sz val="10"/>
        <color indexed="8"/>
        <rFont val="宋体"/>
        <family val="0"/>
      </rPr>
      <t>，</t>
    </r>
    <r>
      <rPr>
        <sz val="10"/>
        <color indexed="8"/>
        <rFont val="宋体"/>
        <family val="0"/>
      </rPr>
      <t>给水入口和排水出口等；
3、不含电梯、中央空调设备；4、层高首层按5.5m，标准层4m计。</t>
    </r>
  </si>
  <si>
    <t>7-12层</t>
  </si>
  <si>
    <t>13-18层</t>
  </si>
  <si>
    <t>18层以上（100米以下）</t>
  </si>
  <si>
    <t>特殊装饰工程</t>
  </si>
  <si>
    <t>户内装修</t>
  </si>
  <si>
    <t>1、按装修面积计，中等装修标准；2、装修标准 客厅：地面600*600抛光砖、简单吊顶、刷乳胶漆、踢脚线；房间：复合木地板、顶角线、踢脚线、刷乳胶漆、木门；厨房：铝扣板吊顶、吊柜和厨柜（含抽油烟机、消毒柜、燃气灶、洗菜盆和水龙头等）、墙面砖、300*300防滑地砖；卫生间：铝扣板吊顶、墙面砖、300*300防滑地砖、冼手间吊地柜（含冼手台盆、水龙头）、淋浴间，坐便器等。3、安装 配电箱和弱电箱及其全屋布线、开关插座、灯具，给水管安装等；4、造价指标细目详见《户内装修综合指标细目组成》。</t>
  </si>
  <si>
    <t>高档外立面</t>
  </si>
  <si>
    <t>干挂石材+</t>
  </si>
  <si>
    <t>1、干挂石材和玻璃幕墙均按其外立面面积计；2、‘+’表示采用挂石、玻璃外幕墙而额外增加的造价指标。</t>
  </si>
  <si>
    <t>玻璃幕墙+</t>
  </si>
  <si>
    <t>燃气工程（元/户）</t>
  </si>
  <si>
    <t>1、按户计；2、包括工程费、户内设施配套费、集抄费、容量气价费。</t>
  </si>
  <si>
    <t>室外工程</t>
  </si>
  <si>
    <t>室外配套工程</t>
  </si>
  <si>
    <t>高低压配电</t>
  </si>
  <si>
    <t>高压电缆（元/m）</t>
  </si>
  <si>
    <t>1、除注明外按各模块占地面积计；
2、室外泳池含设备，按设计储水体积计；
3、高低压配电中的高压电缆按直埋方式考虑，电缆保护管为塑料保护管，并综合考虑路面或人行道的拆除及修复；高压电缆直径为3*300 mm²，按电缆累计总长度以m计算。</t>
  </si>
  <si>
    <t>配电房设施（元/KVA）</t>
  </si>
  <si>
    <t>室外小区道路（含排水管）</t>
  </si>
  <si>
    <t>室外泳池(元/m³)</t>
  </si>
  <si>
    <t>园林绿化</t>
  </si>
  <si>
    <t>1、园林绿化包括绿地整理、乔木、灌木、露地花卉、草皮等植物的种植及保养，绿化给排水安装等；2、不含园建工程； 3、造价指标细目详见《园林绿化工程综合指标细目组成》。</t>
  </si>
  <si>
    <t>其他工程</t>
  </si>
  <si>
    <r>
      <t xml:space="preserve">挡土墙
</t>
    </r>
    <r>
      <rPr>
        <sz val="10"/>
        <rFont val="宋体"/>
        <family val="0"/>
      </rPr>
      <t>（元/</t>
    </r>
    <r>
      <rPr>
        <sz val="10"/>
        <color indexed="8"/>
        <rFont val="宋体"/>
        <family val="0"/>
      </rPr>
      <t xml:space="preserve"> m³</t>
    </r>
    <r>
      <rPr>
        <sz val="10"/>
        <rFont val="宋体"/>
        <family val="0"/>
      </rPr>
      <t>）</t>
    </r>
  </si>
  <si>
    <t>砌石</t>
  </si>
  <si>
    <t>1、按实体体积计（含压顶、基础，不含垫层）。</t>
  </si>
  <si>
    <t>钢筋混凝土</t>
  </si>
  <si>
    <t>‘三通一平’土方挖运工程（元/ m³）</t>
  </si>
  <si>
    <t>1、按实体体积计；2、仅指前期‘三通一平’土方开挖，运距按5km计，每增减1km增减2元/m³。</t>
  </si>
  <si>
    <t>附件二</t>
  </si>
  <si>
    <t>湛江市2008-2018年土地增值税扣除项目金额标准</t>
  </si>
  <si>
    <r>
      <t>1、按总建筑面积计；2、若有两种或以上类型桩，可按相应占比综合折算指标，相应占比按其对应的基座平面面积比例计</t>
    </r>
    <r>
      <rPr>
        <sz val="10"/>
        <rFont val="宋体"/>
        <family val="0"/>
      </rPr>
      <t>。</t>
    </r>
  </si>
  <si>
    <t>1、按各模块相应建筑面积计，塔楼下面有裙楼的，应扣除裙楼建筑面积；2、单体建筑的公共设施配套用房包括幼儿园、居委（派出所）用房、物业用房、垃圾站、厕所等，按满足基本使用标准计；3、其他模块均按毛坯交楼标准（含土建、安装），即除外立面、屋面保温隔热装饰和公共区（大堂、电梯前室、楼梯间）装修外，户内按毛坯标准：墙面、地面、天面砂浆抹平，门（入户、防火、其他）、铝合金门窗、护栏，配电箱、弱电箱（网络、电讯、有线电视）、智能化、消防设施、 防雷、给水入口和排水出口等；4、住宅塔楼第1、2层等楼层为商铺、办公等用途的，参考“商业裙楼”造价指标；5、不含电梯；6、商业裙楼层高首层按6m，标准层4.5m计；7、住宅塔楼层高按3m计。</t>
  </si>
  <si>
    <t>住宅(塔)楼</t>
  </si>
  <si>
    <r>
      <t>1、按模块相应建筑面积计，下面有裙楼的，应扣除裙楼面积；
2、按毛坯交楼标准（含土建、安装），即外立面、屋面保温隔热装饰；公共部位（大堂、电梯前室、楼梯间）装修；户内毛坯：墙面、地面、天面砂浆抹平，门（入户、防火、其他），铝合金门窗、护栏，配电箱、弱电箱（网络、电讯、有线电视），智能化、消防设施</t>
    </r>
    <r>
      <rPr>
        <sz val="10"/>
        <color indexed="8"/>
        <rFont val="宋体"/>
        <family val="0"/>
      </rPr>
      <t>、 防雷、</t>
    </r>
    <r>
      <rPr>
        <sz val="10"/>
        <color indexed="8"/>
        <rFont val="宋体"/>
        <family val="0"/>
      </rPr>
      <t>给水入口和排水出口等；
3、不含电梯、中央空调设备；
4、层高首层按5.5m，标准层4m计。</t>
    </r>
  </si>
  <si>
    <t>公寓</t>
  </si>
  <si>
    <t>一厨一卫</t>
  </si>
  <si>
    <t>一厨二卫以上</t>
  </si>
  <si>
    <t>1、除注明外按各模块占地面积计；2、高低压配电中的高压电缆按直埋方式考虑，电缆保护管为塑料保护管，并综合考虑路面或人行道的拆除及修复；高压电缆规格为3*300 mm²，按电缆累计总长度以m计算；3、室外小区道路(含排水管）按道路占地面积以m²计算；4、室外泳池含设备，按设计储水体积计；</t>
  </si>
  <si>
    <t>附件三</t>
  </si>
  <si>
    <t xml:space="preserve">               户内装修综合指标细目组成                          </t>
  </si>
  <si>
    <t>单价合价单位：元</t>
  </si>
  <si>
    <t>装修分类</t>
  </si>
  <si>
    <t>工程量</t>
  </si>
  <si>
    <t>2008年</t>
  </si>
  <si>
    <t>2009年</t>
  </si>
  <si>
    <t>2010年</t>
  </si>
  <si>
    <t>2011年</t>
  </si>
  <si>
    <t>2012年</t>
  </si>
  <si>
    <t>2013年</t>
  </si>
  <si>
    <t>2014年</t>
  </si>
  <si>
    <t>2015年</t>
  </si>
  <si>
    <t>2016年</t>
  </si>
  <si>
    <t>2017年</t>
  </si>
  <si>
    <t>2018年</t>
  </si>
  <si>
    <t>备注</t>
  </si>
  <si>
    <t>数量</t>
  </si>
  <si>
    <t>单位</t>
  </si>
  <si>
    <t>单价</t>
  </si>
  <si>
    <t>合价</t>
  </si>
  <si>
    <t>装饰</t>
  </si>
  <si>
    <t>客厅 房间</t>
  </si>
  <si>
    <t>房间门</t>
  </si>
  <si>
    <t>樘</t>
  </si>
  <si>
    <t xml:space="preserve">
</t>
  </si>
  <si>
    <t>简单吊顶</t>
  </si>
  <si>
    <t>㎡</t>
  </si>
  <si>
    <t>天花、墙面刷乳胶漆</t>
  </si>
  <si>
    <t>600*600抛光砖（含踢脚线）</t>
  </si>
  <si>
    <t>复合木地板（含踢脚线）</t>
  </si>
  <si>
    <t>厨房  卫生间阳台</t>
  </si>
  <si>
    <t>厨房门</t>
  </si>
  <si>
    <t>1、厨柜包括：地柜、吊柜、洗菜盆、水龙头、下水器等；    2、洗手台柜包括：洗手盆、镜子、水龙头、下水器等；      3、卫浴用具包括：淋浴间、座（蹲）厕、多功能花洒、卫浴五金挂件、厕纸盒、毛巾杆等。</t>
  </si>
  <si>
    <t>卫生间玻璃门</t>
  </si>
  <si>
    <t>铝扣板</t>
  </si>
  <si>
    <t>墙身砖</t>
  </si>
  <si>
    <t>300*300防滑地砖</t>
  </si>
  <si>
    <t>厨柜</t>
  </si>
  <si>
    <t>m</t>
  </si>
  <si>
    <t>抽油烟机,灶具</t>
  </si>
  <si>
    <t>套</t>
  </si>
  <si>
    <t>消毒柜</t>
  </si>
  <si>
    <t>卫生间洗手台柜</t>
  </si>
  <si>
    <t>卫浴用具</t>
  </si>
  <si>
    <t>其他安装</t>
  </si>
  <si>
    <t>灯具</t>
  </si>
  <si>
    <t>1、开关、插座安装含管线；  2、水龙头为阳台、卫生间简易水龙头。</t>
  </si>
  <si>
    <t>开关</t>
  </si>
  <si>
    <t>插座</t>
  </si>
  <si>
    <t>水龙头</t>
  </si>
  <si>
    <t>给水管</t>
  </si>
  <si>
    <t>总计</t>
  </si>
  <si>
    <t>元/100m²</t>
  </si>
  <si>
    <t>/</t>
  </si>
  <si>
    <t>说明：
1、2008-2016年以建筑面积100平方米三房（双卫）室内精装修工程量为例，2017-2018年以套内建筑面积100平方米三房（双卫）室内精装修工程量为例；                                                                                                                                                                                         2、数量为相应实际户内装修工程量，单位为㎡、m、樘、套等；                                                                                                                                                                                                                       3、门制作及安装，含补墙缝（水泥沙）、门锁、五金、门吸、门套线等。                                                                                                                                                                                               4、灯具包括：客厅灯、房间灯、厨卫、卫生间吸顶灯等；
5、开关包括：三位单联开关、二位双联开关、一位双联开关等；
6、插座包括：一位开关带二三插、二三插、电视插、电话插、网络插等。</t>
  </si>
  <si>
    <t>附件四</t>
  </si>
  <si>
    <t>园林绿化工程综合指标细目组成</t>
  </si>
  <si>
    <t>绿化类别</t>
  </si>
  <si>
    <t>绿化工程（按绿化面积10000㎡测算）</t>
  </si>
  <si>
    <t>乔木种植</t>
  </si>
  <si>
    <t>株</t>
  </si>
  <si>
    <t>灌木种植</t>
  </si>
  <si>
    <t>花卉及地被种植</t>
  </si>
  <si>
    <t>草皮种植</t>
  </si>
  <si>
    <t>绿地整理</t>
  </si>
  <si>
    <t>元/10000m²</t>
  </si>
  <si>
    <t>附注：</t>
  </si>
  <si>
    <t>1、乔木配置情况如下：</t>
  </si>
  <si>
    <t>胸径5-10cm</t>
  </si>
  <si>
    <t>169棵</t>
  </si>
  <si>
    <t>胸径11-15cm</t>
  </si>
  <si>
    <t>129棵</t>
  </si>
  <si>
    <t>胸径25-30cm</t>
  </si>
  <si>
    <t>6棵</t>
  </si>
  <si>
    <t>胸径31-40cm</t>
  </si>
  <si>
    <t>1棵</t>
  </si>
  <si>
    <t>胸径40cm以上</t>
  </si>
  <si>
    <t>3棵</t>
  </si>
  <si>
    <t>2、灌木配置情况如下：</t>
  </si>
  <si>
    <t>苗高×冠幅 80~100cm×80~100cm</t>
  </si>
  <si>
    <t>307棵</t>
  </si>
  <si>
    <t>苗高×冠幅 100~120cm×130~150cm</t>
  </si>
  <si>
    <t>103棵</t>
  </si>
  <si>
    <t>苗高×冠幅 100~120cm×160~180cm</t>
  </si>
  <si>
    <t>50棵</t>
  </si>
  <si>
    <t>苗高×冠幅 100~120cm×200~220cm</t>
  </si>
  <si>
    <t>25棵</t>
  </si>
  <si>
    <t>苗高×冠幅 140~160cm×140~160cm</t>
  </si>
  <si>
    <t>131棵</t>
  </si>
  <si>
    <t>苗高×冠幅 160~180cm×180~200cm</t>
  </si>
  <si>
    <t>48棵</t>
  </si>
  <si>
    <t>苗高×冠幅 180~200cm×200~240cm</t>
  </si>
  <si>
    <t>26棵</t>
  </si>
  <si>
    <t>3、花卉及地被种植密度按25~36袋/m2考虑；</t>
  </si>
  <si>
    <t>4、绿化保养期按3个月考虑；</t>
  </si>
  <si>
    <t>5、绿化给排水已综合考虑。绿化给水按人工取水浇灌考虑。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</si>
</sst>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.000_ "/>
  </numFmts>
  <fonts count="38">
    <font>
      <sz val="12"/>
      <name val="宋体"/>
      <family val="0"/>
    </font>
    <font>
      <sz val="11"/>
      <name val="宋体"/>
      <family val="0"/>
    </font>
    <font>
      <sz val="11"/>
      <name val="新宋体"/>
      <family val="3"/>
    </font>
    <font>
      <b/>
      <sz val="20"/>
      <name val="宋体"/>
      <family val="0"/>
    </font>
    <font>
      <sz val="10"/>
      <name val="新宋体"/>
      <family val="3"/>
    </font>
    <font>
      <sz val="10"/>
      <name val="宋体"/>
      <family val="0"/>
    </font>
    <font>
      <b/>
      <sz val="20"/>
      <name val="新宋体"/>
      <family val="3"/>
    </font>
    <font>
      <sz val="16"/>
      <name val="新宋体"/>
      <family val="3"/>
    </font>
    <font>
      <sz val="12"/>
      <name val="新宋体"/>
      <family val="3"/>
    </font>
    <font>
      <sz val="10.5"/>
      <name val="新宋体"/>
      <family val="3"/>
    </font>
    <font>
      <sz val="16"/>
      <name val="仿宋_GB2312"/>
      <family val="3"/>
    </font>
    <font>
      <sz val="11"/>
      <color indexed="63"/>
      <name val="宋体"/>
      <family val="0"/>
    </font>
    <font>
      <b/>
      <sz val="20"/>
      <color indexed="63"/>
      <name val="宋体"/>
      <family val="0"/>
    </font>
    <font>
      <b/>
      <sz val="11"/>
      <name val="宋体"/>
      <family val="0"/>
    </font>
    <font>
      <sz val="10"/>
      <color indexed="63"/>
      <name val="宋体"/>
      <family val="0"/>
    </font>
    <font>
      <sz val="10"/>
      <color indexed="8"/>
      <name val="宋体"/>
      <family val="0"/>
    </font>
    <font>
      <sz val="10"/>
      <name val="仿宋_GB2312"/>
      <family val="3"/>
    </font>
    <font>
      <sz val="8"/>
      <name val="仿宋_GB2312"/>
      <family val="3"/>
    </font>
    <font>
      <sz val="10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/>
      <bottom/>
    </border>
    <border>
      <left style="medium"/>
      <right/>
      <top/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medium"/>
      <top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thin"/>
    </border>
    <border>
      <left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 style="thin"/>
      <right>
        <color indexed="63"/>
      </right>
      <top/>
      <bottom style="thin"/>
    </border>
    <border>
      <left/>
      <right style="thin"/>
      <top style="thin"/>
      <bottom/>
    </border>
    <border>
      <left style="thin"/>
      <right style="thin"/>
      <top>
        <color indexed="63"/>
      </top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/>
      <bottom style="thin"/>
    </border>
    <border>
      <left/>
      <right/>
      <top>
        <color indexed="63"/>
      </top>
      <bottom style="thin"/>
    </border>
    <border>
      <left/>
      <right style="thin"/>
      <top style="thin"/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 style="thin"/>
    </border>
    <border>
      <left/>
      <right style="thin"/>
      <top/>
      <bottom>
        <color indexed="63"/>
      </bottom>
    </border>
    <border>
      <left/>
      <right style="thin"/>
      <top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1" fillId="6" borderId="2" applyNumberFormat="0" applyFont="0" applyAlignment="0" applyProtection="0"/>
    <xf numFmtId="0" fontId="2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7" borderId="0" applyNumberFormat="0" applyBorder="0" applyAlignment="0" applyProtection="0"/>
    <xf numFmtId="0" fontId="23" fillId="0" borderId="4" applyNumberFormat="0" applyFill="0" applyAlignment="0" applyProtection="0"/>
    <xf numFmtId="0" fontId="25" fillId="3" borderId="0" applyNumberFormat="0" applyBorder="0" applyAlignment="0" applyProtection="0"/>
    <xf numFmtId="0" fontId="35" fillId="2" borderId="5" applyNumberFormat="0" applyAlignment="0" applyProtection="0"/>
    <xf numFmtId="0" fontId="32" fillId="2" borderId="1" applyNumberFormat="0" applyAlignment="0" applyProtection="0"/>
    <xf numFmtId="0" fontId="19" fillId="8" borderId="6" applyNumberFormat="0" applyAlignment="0" applyProtection="0"/>
    <xf numFmtId="0" fontId="21" fillId="9" borderId="0" applyNumberFormat="0" applyBorder="0" applyAlignment="0" applyProtection="0"/>
    <xf numFmtId="0" fontId="25" fillId="10" borderId="0" applyNumberFormat="0" applyBorder="0" applyAlignment="0" applyProtection="0"/>
    <xf numFmtId="0" fontId="27" fillId="0" borderId="7" applyNumberFormat="0" applyFill="0" applyAlignment="0" applyProtection="0"/>
    <xf numFmtId="0" fontId="22" fillId="0" borderId="8" applyNumberFormat="0" applyFill="0" applyAlignment="0" applyProtection="0"/>
    <xf numFmtId="0" fontId="36" fillId="9" borderId="0" applyNumberFormat="0" applyBorder="0" applyAlignment="0" applyProtection="0"/>
    <xf numFmtId="0" fontId="37" fillId="11" borderId="0" applyNumberFormat="0" applyBorder="0" applyAlignment="0" applyProtection="0"/>
    <xf numFmtId="0" fontId="21" fillId="12" borderId="0" applyNumberFormat="0" applyBorder="0" applyAlignment="0" applyProtection="0"/>
    <xf numFmtId="0" fontId="25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2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5" fillId="8" borderId="0" applyNumberFormat="0" applyBorder="0" applyAlignment="0" applyProtection="0"/>
    <xf numFmtId="0" fontId="25" fillId="15" borderId="0" applyNumberFormat="0" applyBorder="0" applyAlignment="0" applyProtection="0"/>
    <xf numFmtId="0" fontId="21" fillId="6" borderId="0" applyNumberFormat="0" applyBorder="0" applyAlignment="0" applyProtection="0"/>
    <xf numFmtId="0" fontId="21" fillId="11" borderId="0" applyNumberFormat="0" applyBorder="0" applyAlignment="0" applyProtection="0"/>
    <xf numFmtId="0" fontId="25" fillId="16" borderId="0" applyNumberFormat="0" applyBorder="0" applyAlignment="0" applyProtection="0"/>
    <xf numFmtId="0" fontId="21" fillId="12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1" fillId="4" borderId="0" applyNumberFormat="0" applyBorder="0" applyAlignment="0" applyProtection="0"/>
    <xf numFmtId="0" fontId="25" fillId="4" borderId="0" applyNumberFormat="0" applyBorder="0" applyAlignment="0" applyProtection="0"/>
  </cellStyleXfs>
  <cellXfs count="215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176" fontId="5" fillId="0" borderId="12" xfId="0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1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NumberFormat="1" applyFont="1" applyBorder="1" applyAlignment="1">
      <alignment vertical="center" wrapText="1"/>
    </xf>
    <xf numFmtId="0" fontId="5" fillId="0" borderId="16" xfId="0" applyNumberFormat="1" applyFont="1" applyBorder="1" applyAlignment="1">
      <alignment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176" fontId="5" fillId="0" borderId="19" xfId="0" applyNumberFormat="1" applyFont="1" applyFill="1" applyBorder="1" applyAlignment="1">
      <alignment horizontal="center" vertical="center"/>
    </xf>
    <xf numFmtId="176" fontId="5" fillId="0" borderId="20" xfId="0" applyNumberFormat="1" applyFont="1" applyFill="1" applyBorder="1" applyAlignment="1">
      <alignment horizontal="center" vertical="center"/>
    </xf>
    <xf numFmtId="176" fontId="5" fillId="0" borderId="12" xfId="0" applyNumberFormat="1" applyFont="1" applyFill="1" applyBorder="1" applyAlignment="1">
      <alignment horizontal="center" vertical="center"/>
    </xf>
    <xf numFmtId="176" fontId="5" fillId="0" borderId="2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177" fontId="5" fillId="0" borderId="12" xfId="0" applyNumberFormat="1" applyFont="1" applyFill="1" applyBorder="1" applyAlignment="1">
      <alignment horizontal="center" vertical="center"/>
    </xf>
    <xf numFmtId="177" fontId="5" fillId="0" borderId="22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4" fillId="0" borderId="29" xfId="0" applyNumberFormat="1" applyFont="1" applyBorder="1" applyAlignment="1">
      <alignment horizontal="center" vertical="center" wrapText="1"/>
    </xf>
    <xf numFmtId="0" fontId="4" fillId="0" borderId="30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176" fontId="5" fillId="0" borderId="12" xfId="0" applyNumberFormat="1" applyFont="1" applyFill="1" applyBorder="1" applyAlignment="1">
      <alignment horizontal="right" vertical="center"/>
    </xf>
    <xf numFmtId="176" fontId="5" fillId="0" borderId="19" xfId="0" applyNumberFormat="1" applyFont="1" applyFill="1" applyBorder="1" applyAlignment="1">
      <alignment horizontal="right" vertical="center"/>
    </xf>
    <xf numFmtId="0" fontId="4" fillId="0" borderId="31" xfId="0" applyNumberFormat="1" applyFont="1" applyBorder="1" applyAlignment="1">
      <alignment horizontal="center" vertical="center" wrapText="1"/>
    </xf>
    <xf numFmtId="0" fontId="4" fillId="0" borderId="3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/>
    </xf>
    <xf numFmtId="0" fontId="4" fillId="0" borderId="12" xfId="0" applyNumberFormat="1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5" fillId="0" borderId="28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176" fontId="5" fillId="0" borderId="27" xfId="0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77" fontId="5" fillId="0" borderId="12" xfId="0" applyNumberFormat="1" applyFont="1" applyFill="1" applyBorder="1" applyAlignment="1">
      <alignment horizontal="right" vertical="center"/>
    </xf>
    <xf numFmtId="0" fontId="5" fillId="0" borderId="34" xfId="0" applyFont="1" applyBorder="1" applyAlignment="1">
      <alignment horizontal="center" wrapText="1"/>
    </xf>
    <xf numFmtId="0" fontId="5" fillId="0" borderId="35" xfId="0" applyFont="1" applyBorder="1" applyAlignment="1">
      <alignment horizontal="center" wrapText="1"/>
    </xf>
    <xf numFmtId="177" fontId="5" fillId="0" borderId="12" xfId="0" applyNumberFormat="1" applyFont="1" applyFill="1" applyBorder="1" applyAlignment="1">
      <alignment horizontal="right" vertical="center"/>
    </xf>
    <xf numFmtId="176" fontId="5" fillId="0" borderId="12" xfId="0" applyNumberFormat="1" applyFont="1" applyFill="1" applyBorder="1" applyAlignment="1">
      <alignment horizontal="right" vertical="center"/>
    </xf>
    <xf numFmtId="0" fontId="5" fillId="0" borderId="30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left" vertical="center" wrapText="1"/>
    </xf>
    <xf numFmtId="0" fontId="5" fillId="0" borderId="36" xfId="0" applyFont="1" applyBorder="1" applyAlignment="1">
      <alignment horizontal="left" vertical="center" wrapText="1"/>
    </xf>
    <xf numFmtId="0" fontId="5" fillId="0" borderId="34" xfId="0" applyFont="1" applyBorder="1" applyAlignment="1">
      <alignment horizontal="left" vertical="center" wrapText="1"/>
    </xf>
    <xf numFmtId="0" fontId="5" fillId="0" borderId="35" xfId="0" applyFont="1" applyBorder="1" applyAlignment="1">
      <alignment horizontal="left" vertical="center" wrapText="1"/>
    </xf>
    <xf numFmtId="0" fontId="5" fillId="0" borderId="35" xfId="0" applyFont="1" applyBorder="1" applyAlignment="1">
      <alignment horizontal="left" vertical="center" wrapText="1"/>
    </xf>
    <xf numFmtId="0" fontId="5" fillId="0" borderId="37" xfId="0" applyFont="1" applyBorder="1" applyAlignment="1">
      <alignment horizontal="left" vertical="center" wrapText="1"/>
    </xf>
    <xf numFmtId="176" fontId="5" fillId="0" borderId="27" xfId="0" applyNumberFormat="1" applyFont="1" applyFill="1" applyBorder="1" applyAlignment="1">
      <alignment horizontal="center" vertical="center"/>
    </xf>
    <xf numFmtId="176" fontId="5" fillId="0" borderId="12" xfId="0" applyNumberFormat="1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3" fillId="0" borderId="12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38" xfId="0" applyFont="1" applyFill="1" applyBorder="1" applyAlignment="1">
      <alignment horizontal="center" vertical="center" wrapText="1"/>
    </xf>
    <xf numFmtId="0" fontId="13" fillId="0" borderId="34" xfId="0" applyFont="1" applyFill="1" applyBorder="1" applyAlignment="1">
      <alignment horizontal="center" vertical="center" wrapText="1"/>
    </xf>
    <xf numFmtId="0" fontId="13" fillId="0" borderId="39" xfId="0" applyFont="1" applyFill="1" applyBorder="1" applyAlignment="1">
      <alignment horizontal="center" vertical="center" wrapText="1"/>
    </xf>
    <xf numFmtId="0" fontId="13" fillId="0" borderId="40" xfId="0" applyFont="1" applyFill="1" applyBorder="1" applyAlignment="1">
      <alignment horizontal="center" vertical="center" wrapText="1"/>
    </xf>
    <xf numFmtId="0" fontId="13" fillId="0" borderId="37" xfId="0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textRotation="255" wrapText="1"/>
    </xf>
    <xf numFmtId="0" fontId="5" fillId="0" borderId="41" xfId="0" applyNumberFormat="1" applyFont="1" applyFill="1" applyBorder="1" applyAlignment="1">
      <alignment horizontal="center" vertical="center" textRotation="255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176" fontId="14" fillId="0" borderId="29" xfId="0" applyNumberFormat="1" applyFont="1" applyFill="1" applyBorder="1" applyAlignment="1">
      <alignment horizontal="center" vertical="center" wrapText="1"/>
    </xf>
    <xf numFmtId="176" fontId="14" fillId="0" borderId="38" xfId="0" applyNumberFormat="1" applyFont="1" applyFill="1" applyBorder="1" applyAlignment="1">
      <alignment horizontal="center" vertical="center" wrapText="1"/>
    </xf>
    <xf numFmtId="176" fontId="14" fillId="0" borderId="42" xfId="0" applyNumberFormat="1" applyFont="1" applyFill="1" applyBorder="1" applyAlignment="1">
      <alignment horizontal="center" vertical="center" wrapText="1"/>
    </xf>
    <xf numFmtId="0" fontId="5" fillId="0" borderId="20" xfId="0" applyNumberFormat="1" applyFont="1" applyFill="1" applyBorder="1" applyAlignment="1">
      <alignment horizontal="center" vertical="center" textRotation="255" wrapText="1"/>
    </xf>
    <xf numFmtId="0" fontId="14" fillId="0" borderId="37" xfId="0" applyFont="1" applyFill="1" applyBorder="1" applyAlignment="1">
      <alignment horizontal="center" vertical="center" wrapText="1"/>
    </xf>
    <xf numFmtId="0" fontId="14" fillId="0" borderId="43" xfId="0" applyFont="1" applyFill="1" applyBorder="1" applyAlignment="1">
      <alignment horizontal="center" vertical="center" wrapText="1"/>
    </xf>
    <xf numFmtId="0" fontId="14" fillId="0" borderId="34" xfId="0" applyFont="1" applyFill="1" applyBorder="1" applyAlignment="1">
      <alignment horizontal="center" vertical="center" wrapText="1"/>
    </xf>
    <xf numFmtId="0" fontId="14" fillId="0" borderId="39" xfId="0" applyFont="1" applyFill="1" applyBorder="1" applyAlignment="1">
      <alignment horizontal="center" vertical="center" wrapText="1"/>
    </xf>
    <xf numFmtId="0" fontId="14" fillId="0" borderId="20" xfId="0" applyNumberFormat="1" applyFont="1" applyFill="1" applyBorder="1" applyAlignment="1">
      <alignment horizontal="center" vertical="center" textRotation="255" wrapText="1"/>
    </xf>
    <xf numFmtId="0" fontId="14" fillId="0" borderId="41" xfId="0" applyNumberFormat="1" applyFont="1" applyFill="1" applyBorder="1" applyAlignment="1">
      <alignment horizontal="center" vertical="center" textRotation="255" wrapText="1"/>
    </xf>
    <xf numFmtId="0" fontId="14" fillId="0" borderId="41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76" fontId="5" fillId="2" borderId="12" xfId="0" applyNumberFormat="1" applyFont="1" applyFill="1" applyBorder="1" applyAlignment="1">
      <alignment horizontal="center" vertical="center" wrapText="1"/>
    </xf>
    <xf numFmtId="0" fontId="14" fillId="0" borderId="35" xfId="0" applyFont="1" applyFill="1" applyBorder="1" applyAlignment="1">
      <alignment horizontal="center" vertical="center" wrapText="1"/>
    </xf>
    <xf numFmtId="0" fontId="14" fillId="0" borderId="46" xfId="0" applyFont="1" applyFill="1" applyBorder="1" applyAlignment="1">
      <alignment horizontal="center" vertical="center" wrapText="1"/>
    </xf>
    <xf numFmtId="0" fontId="5" fillId="0" borderId="47" xfId="0" applyNumberFormat="1" applyFont="1" applyFill="1" applyBorder="1" applyAlignment="1">
      <alignment horizontal="center" vertical="center" textRotation="255" wrapText="1"/>
    </xf>
    <xf numFmtId="0" fontId="14" fillId="0" borderId="48" xfId="0" applyFont="1" applyFill="1" applyBorder="1" applyAlignment="1">
      <alignment horizontal="center" vertical="center" wrapText="1"/>
    </xf>
    <xf numFmtId="0" fontId="5" fillId="0" borderId="27" xfId="0" applyNumberFormat="1" applyFont="1" applyFill="1" applyBorder="1" applyAlignment="1">
      <alignment horizontal="center" vertical="center" textRotation="255" wrapText="1"/>
    </xf>
    <xf numFmtId="0" fontId="15" fillId="0" borderId="29" xfId="0" applyFont="1" applyFill="1" applyBorder="1" applyAlignment="1">
      <alignment horizontal="center" vertical="center" wrapText="1"/>
    </xf>
    <xf numFmtId="0" fontId="15" fillId="0" borderId="42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176" fontId="14" fillId="0" borderId="12" xfId="0" applyNumberFormat="1" applyFont="1" applyFill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center" vertical="center" wrapText="1"/>
    </xf>
    <xf numFmtId="0" fontId="15" fillId="0" borderId="49" xfId="0" applyFont="1" applyFill="1" applyBorder="1" applyAlignment="1">
      <alignment horizontal="center" vertical="center" wrapText="1"/>
    </xf>
    <xf numFmtId="0" fontId="15" fillId="0" borderId="50" xfId="0" applyFont="1" applyFill="1" applyBorder="1" applyAlignment="1">
      <alignment horizontal="center" vertical="center" wrapText="1"/>
    </xf>
    <xf numFmtId="0" fontId="15" fillId="0" borderId="51" xfId="0" applyFont="1" applyFill="1" applyBorder="1" applyAlignment="1">
      <alignment horizontal="center" vertical="center" wrapText="1"/>
    </xf>
    <xf numFmtId="0" fontId="5" fillId="0" borderId="52" xfId="0" applyNumberFormat="1" applyFont="1" applyFill="1" applyBorder="1" applyAlignment="1">
      <alignment horizontal="center" vertical="center" textRotation="255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0" fontId="5" fillId="0" borderId="53" xfId="0" applyNumberFormat="1" applyFont="1" applyFill="1" applyBorder="1" applyAlignment="1">
      <alignment horizontal="center" vertical="center" textRotation="255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176" fontId="5" fillId="0" borderId="12" xfId="0" applyNumberFormat="1" applyFont="1" applyFill="1" applyBorder="1" applyAlignment="1">
      <alignment horizontal="center" vertical="center" wrapText="1"/>
    </xf>
    <xf numFmtId="0" fontId="15" fillId="0" borderId="37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176" fontId="14" fillId="0" borderId="27" xfId="0" applyNumberFormat="1" applyFont="1" applyFill="1" applyBorder="1" applyAlignment="1">
      <alignment horizontal="center" vertical="center" wrapText="1"/>
    </xf>
    <xf numFmtId="176" fontId="14" fillId="0" borderId="28" xfId="0" applyNumberFormat="1" applyFont="1" applyFill="1" applyBorder="1" applyAlignment="1">
      <alignment horizontal="center" vertical="center" wrapText="1"/>
    </xf>
    <xf numFmtId="176" fontId="14" fillId="0" borderId="33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178" fontId="17" fillId="0" borderId="0" xfId="0" applyNumberFormat="1" applyFont="1" applyAlignment="1">
      <alignment vertical="center"/>
    </xf>
    <xf numFmtId="176" fontId="9" fillId="0" borderId="12" xfId="0" applyNumberFormat="1" applyFont="1" applyBorder="1" applyAlignment="1">
      <alignment vertical="center"/>
    </xf>
    <xf numFmtId="176" fontId="14" fillId="0" borderId="31" xfId="0" applyNumberFormat="1" applyFont="1" applyFill="1" applyBorder="1" applyAlignment="1">
      <alignment horizontal="center" vertical="center" wrapText="1"/>
    </xf>
    <xf numFmtId="176" fontId="14" fillId="0" borderId="0" xfId="0" applyNumberFormat="1" applyFont="1" applyFill="1" applyAlignment="1">
      <alignment horizontal="center" vertical="center" wrapText="1"/>
    </xf>
    <xf numFmtId="176" fontId="14" fillId="0" borderId="49" xfId="0" applyNumberFormat="1" applyFont="1" applyFill="1" applyBorder="1" applyAlignment="1">
      <alignment horizontal="center" vertical="center" wrapText="1"/>
    </xf>
    <xf numFmtId="0" fontId="13" fillId="0" borderId="42" xfId="0" applyFont="1" applyFill="1" applyBorder="1" applyAlignment="1">
      <alignment horizontal="center" vertical="center" wrapText="1"/>
    </xf>
    <xf numFmtId="0" fontId="13" fillId="0" borderId="54" xfId="0" applyFont="1" applyFill="1" applyBorder="1" applyAlignment="1">
      <alignment horizontal="center" vertical="center" wrapText="1"/>
    </xf>
    <xf numFmtId="0" fontId="13" fillId="0" borderId="55" xfId="0" applyFont="1" applyFill="1" applyBorder="1" applyAlignment="1">
      <alignment horizontal="center" vertical="center" wrapText="1"/>
    </xf>
    <xf numFmtId="0" fontId="15" fillId="0" borderId="42" xfId="0" applyFont="1" applyFill="1" applyBorder="1" applyAlignment="1">
      <alignment horizontal="left" vertical="center" wrapText="1"/>
    </xf>
    <xf numFmtId="0" fontId="14" fillId="0" borderId="49" xfId="0" applyFont="1" applyFill="1" applyBorder="1" applyAlignment="1">
      <alignment horizontal="left" vertical="center" wrapText="1"/>
    </xf>
    <xf numFmtId="0" fontId="15" fillId="0" borderId="49" xfId="0" applyFont="1" applyFill="1" applyBorder="1" applyAlignment="1">
      <alignment horizontal="left" vertical="center" wrapText="1"/>
    </xf>
    <xf numFmtId="0" fontId="14" fillId="0" borderId="42" xfId="0" applyFont="1" applyFill="1" applyBorder="1" applyAlignment="1">
      <alignment horizontal="left" vertical="center" wrapText="1"/>
    </xf>
    <xf numFmtId="0" fontId="5" fillId="0" borderId="54" xfId="0" applyFont="1" applyFill="1" applyBorder="1" applyAlignment="1">
      <alignment horizontal="left" vertical="center" wrapText="1"/>
    </xf>
    <xf numFmtId="0" fontId="5" fillId="0" borderId="55" xfId="0" applyFont="1" applyFill="1" applyBorder="1" applyAlignment="1">
      <alignment horizontal="left" vertical="center" wrapText="1"/>
    </xf>
    <xf numFmtId="0" fontId="5" fillId="0" borderId="56" xfId="0" applyFont="1" applyFill="1" applyBorder="1" applyAlignment="1">
      <alignment horizontal="left" vertical="center" wrapText="1"/>
    </xf>
    <xf numFmtId="0" fontId="15" fillId="0" borderId="57" xfId="0" applyFont="1" applyFill="1" applyBorder="1" applyAlignment="1">
      <alignment horizontal="left" vertical="center" wrapText="1"/>
    </xf>
    <xf numFmtId="0" fontId="14" fillId="0" borderId="55" xfId="0" applyFont="1" applyFill="1" applyBorder="1" applyAlignment="1">
      <alignment horizontal="left" vertical="center" wrapText="1"/>
    </xf>
    <xf numFmtId="0" fontId="15" fillId="0" borderId="20" xfId="0" applyFont="1" applyFill="1" applyBorder="1" applyAlignment="1">
      <alignment vertical="center" wrapText="1"/>
    </xf>
    <xf numFmtId="0" fontId="14" fillId="0" borderId="57" xfId="0" applyFont="1" applyFill="1" applyBorder="1" applyAlignment="1">
      <alignment horizontal="left" vertical="center" wrapText="1"/>
    </xf>
    <xf numFmtId="0" fontId="14" fillId="0" borderId="56" xfId="0" applyFont="1" applyFill="1" applyBorder="1" applyAlignment="1">
      <alignment horizontal="left" vertical="center" wrapText="1"/>
    </xf>
    <xf numFmtId="0" fontId="14" fillId="0" borderId="49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left" vertical="center" wrapText="1"/>
    </xf>
    <xf numFmtId="0" fontId="5" fillId="0" borderId="49" xfId="0" applyFont="1" applyFill="1" applyBorder="1" applyAlignment="1">
      <alignment horizontal="left" vertical="center" wrapText="1"/>
    </xf>
    <xf numFmtId="0" fontId="5" fillId="0" borderId="51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15" fillId="0" borderId="20" xfId="0" applyFont="1" applyFill="1" applyBorder="1" applyAlignment="1">
      <alignment horizontal="left" vertical="center" wrapText="1"/>
    </xf>
    <xf numFmtId="0" fontId="13" fillId="0" borderId="47" xfId="0" applyFont="1" applyFill="1" applyBorder="1" applyAlignment="1">
      <alignment horizontal="center" vertical="center" wrapText="1"/>
    </xf>
    <xf numFmtId="176" fontId="14" fillId="0" borderId="12" xfId="0" applyNumberFormat="1" applyFont="1" applyFill="1" applyBorder="1" applyAlignment="1">
      <alignment horizontal="center" vertical="center" wrapText="1"/>
    </xf>
    <xf numFmtId="176" fontId="18" fillId="0" borderId="12" xfId="0" applyNumberFormat="1" applyFont="1" applyFill="1" applyBorder="1" applyAlignment="1">
      <alignment horizontal="center" vertical="center" wrapText="1"/>
    </xf>
    <xf numFmtId="176" fontId="5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 wrapText="1"/>
    </xf>
    <xf numFmtId="0" fontId="15" fillId="0" borderId="28" xfId="0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5" fillId="0" borderId="19" xfId="0" applyNumberFormat="1" applyFont="1" applyFill="1" applyBorder="1" applyAlignment="1">
      <alignment horizontal="center" vertical="center" textRotation="255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15" fillId="0" borderId="54" xfId="0" applyFont="1" applyFill="1" applyBorder="1" applyAlignment="1">
      <alignment horizontal="left" vertical="center" wrapText="1"/>
    </xf>
    <xf numFmtId="176" fontId="15" fillId="0" borderId="19" xfId="0" applyNumberFormat="1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vertical="center" wrapText="1"/>
    </xf>
    <xf numFmtId="0" fontId="14" fillId="0" borderId="58" xfId="0" applyFont="1" applyFill="1" applyBorder="1" applyAlignment="1">
      <alignment horizontal="left" vertical="center" wrapText="1"/>
    </xf>
    <xf numFmtId="176" fontId="5" fillId="0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zoomScaleSheetLayoutView="100" workbookViewId="0" topLeftCell="A1">
      <selection activeCell="K4" sqref="K4"/>
    </sheetView>
  </sheetViews>
  <sheetFormatPr defaultColWidth="9.00390625" defaultRowHeight="14.25"/>
  <cols>
    <col min="1" max="1" width="4.125" style="111" customWidth="1"/>
    <col min="2" max="2" width="5.75390625" style="112" customWidth="1"/>
    <col min="3" max="3" width="9.75390625" style="112" customWidth="1"/>
    <col min="4" max="4" width="18.75390625" style="112" customWidth="1"/>
    <col min="5" max="12" width="8.50390625" style="111" customWidth="1"/>
    <col min="13" max="13" width="86.625" style="111" customWidth="1"/>
    <col min="14" max="236" width="9.00390625" style="108" customWidth="1"/>
  </cols>
  <sheetData>
    <row r="1" spans="1:13" ht="34.5" customHeight="1">
      <c r="A1" s="113" t="s">
        <v>0</v>
      </c>
      <c r="B1" s="113"/>
      <c r="C1" s="114" t="s">
        <v>1</v>
      </c>
      <c r="D1" s="114"/>
      <c r="E1" s="114"/>
      <c r="F1" s="114"/>
      <c r="G1" s="114"/>
      <c r="H1" s="114"/>
      <c r="I1" s="114"/>
      <c r="J1" s="114"/>
      <c r="K1" s="114"/>
      <c r="L1" s="114"/>
      <c r="M1" s="114"/>
    </row>
    <row r="2" spans="1:13" s="109" customFormat="1" ht="18" customHeight="1">
      <c r="A2" s="115" t="s">
        <v>2</v>
      </c>
      <c r="B2" s="116" t="s">
        <v>3</v>
      </c>
      <c r="C2" s="115"/>
      <c r="D2" s="115"/>
      <c r="E2" s="197" t="s">
        <v>4</v>
      </c>
      <c r="F2" s="118"/>
      <c r="G2" s="118"/>
      <c r="H2" s="118"/>
      <c r="I2" s="118"/>
      <c r="J2" s="118"/>
      <c r="K2" s="118"/>
      <c r="L2" s="118"/>
      <c r="M2" s="177" t="s">
        <v>5</v>
      </c>
    </row>
    <row r="3" spans="1:13" s="109" customFormat="1" ht="21" customHeight="1">
      <c r="A3" s="115"/>
      <c r="B3" s="116"/>
      <c r="C3" s="118"/>
      <c r="D3" s="118"/>
      <c r="E3" s="197">
        <v>2008</v>
      </c>
      <c r="F3" s="118">
        <v>2009</v>
      </c>
      <c r="G3" s="118">
        <v>2010</v>
      </c>
      <c r="H3" s="118">
        <v>2011</v>
      </c>
      <c r="I3" s="118">
        <v>2012</v>
      </c>
      <c r="J3" s="118">
        <v>2013</v>
      </c>
      <c r="K3" s="118">
        <v>2014</v>
      </c>
      <c r="L3" s="118">
        <v>2015</v>
      </c>
      <c r="M3" s="178"/>
    </row>
    <row r="4" spans="1:13" s="110" customFormat="1" ht="18" customHeight="1">
      <c r="A4" s="122" t="s">
        <v>6</v>
      </c>
      <c r="B4" s="123" t="s">
        <v>7</v>
      </c>
      <c r="C4" s="124" t="s">
        <v>8</v>
      </c>
      <c r="D4" s="124"/>
      <c r="E4" s="198">
        <f aca="true" t="shared" si="0" ref="E4:E19">K4*0.888</f>
        <v>0</v>
      </c>
      <c r="F4" s="198">
        <f aca="true" t="shared" si="1" ref="F4:F19">K4*0.895</f>
        <v>0</v>
      </c>
      <c r="G4" s="198">
        <f aca="true" t="shared" si="2" ref="G4:G19">K4*0.942</f>
        <v>0</v>
      </c>
      <c r="H4" s="198">
        <f aca="true" t="shared" si="3" ref="H4:H19">K4*0.977</f>
        <v>0</v>
      </c>
      <c r="I4" s="198">
        <f aca="true" t="shared" si="4" ref="I4:I19">K4*0.96</f>
        <v>0</v>
      </c>
      <c r="J4" s="198">
        <f>K4*0.993</f>
        <v>0</v>
      </c>
      <c r="K4" s="198">
        <f>'附件1'!Y4*0.95</f>
        <v>0</v>
      </c>
      <c r="L4" s="198">
        <f aca="true" t="shared" si="5" ref="L4:L19">K4*0.981</f>
        <v>0</v>
      </c>
      <c r="M4" s="179" t="s">
        <v>9</v>
      </c>
    </row>
    <row r="5" spans="1:13" s="110" customFormat="1" ht="18" customHeight="1">
      <c r="A5" s="122"/>
      <c r="B5" s="123"/>
      <c r="C5" s="124" t="s">
        <v>10</v>
      </c>
      <c r="D5" s="124" t="s">
        <v>11</v>
      </c>
      <c r="E5" s="198">
        <f t="shared" si="0"/>
        <v>0</v>
      </c>
      <c r="F5" s="198">
        <f t="shared" si="1"/>
        <v>0</v>
      </c>
      <c r="G5" s="198">
        <f t="shared" si="2"/>
        <v>0</v>
      </c>
      <c r="H5" s="198">
        <f t="shared" si="3"/>
        <v>0</v>
      </c>
      <c r="I5" s="198">
        <f t="shared" si="4"/>
        <v>0</v>
      </c>
      <c r="J5" s="198">
        <f aca="true" t="shared" si="6" ref="J5:J21">K5*0.993</f>
        <v>0</v>
      </c>
      <c r="K5" s="198">
        <f>'附件1'!Y5*0.95</f>
        <v>0</v>
      </c>
      <c r="L5" s="198">
        <f t="shared" si="5"/>
        <v>0</v>
      </c>
      <c r="M5" s="180"/>
    </row>
    <row r="6" spans="1:13" s="110" customFormat="1" ht="18" customHeight="1">
      <c r="A6" s="122"/>
      <c r="B6" s="123"/>
      <c r="C6" s="124"/>
      <c r="D6" s="124" t="s">
        <v>12</v>
      </c>
      <c r="E6" s="198">
        <f t="shared" si="0"/>
        <v>0</v>
      </c>
      <c r="F6" s="198">
        <f t="shared" si="1"/>
        <v>0</v>
      </c>
      <c r="G6" s="198">
        <f t="shared" si="2"/>
        <v>0</v>
      </c>
      <c r="H6" s="198">
        <f t="shared" si="3"/>
        <v>0</v>
      </c>
      <c r="I6" s="198">
        <f t="shared" si="4"/>
        <v>0</v>
      </c>
      <c r="J6" s="198">
        <f t="shared" si="6"/>
        <v>0</v>
      </c>
      <c r="K6" s="198">
        <f>'附件1'!Y6*0.95</f>
        <v>0</v>
      </c>
      <c r="L6" s="198">
        <f t="shared" si="5"/>
        <v>0</v>
      </c>
      <c r="M6" s="180"/>
    </row>
    <row r="7" spans="1:13" s="110" customFormat="1" ht="18" customHeight="1">
      <c r="A7" s="122"/>
      <c r="B7" s="123"/>
      <c r="C7" s="124"/>
      <c r="D7" s="124" t="s">
        <v>13</v>
      </c>
      <c r="E7" s="198">
        <f t="shared" si="0"/>
        <v>0</v>
      </c>
      <c r="F7" s="198">
        <f t="shared" si="1"/>
        <v>0</v>
      </c>
      <c r="G7" s="198">
        <f t="shared" si="2"/>
        <v>0</v>
      </c>
      <c r="H7" s="198">
        <f t="shared" si="3"/>
        <v>0</v>
      </c>
      <c r="I7" s="198">
        <f t="shared" si="4"/>
        <v>0</v>
      </c>
      <c r="J7" s="198">
        <f t="shared" si="6"/>
        <v>0</v>
      </c>
      <c r="K7" s="198">
        <f>'附件1'!Y7*0.95</f>
        <v>0</v>
      </c>
      <c r="L7" s="198">
        <f t="shared" si="5"/>
        <v>0</v>
      </c>
      <c r="M7" s="180"/>
    </row>
    <row r="8" spans="1:13" s="110" customFormat="1" ht="18" customHeight="1">
      <c r="A8" s="122"/>
      <c r="B8" s="129" t="s">
        <v>14</v>
      </c>
      <c r="C8" s="130" t="s">
        <v>15</v>
      </c>
      <c r="D8" s="130"/>
      <c r="E8" s="198">
        <f t="shared" si="0"/>
        <v>0</v>
      </c>
      <c r="F8" s="198">
        <f t="shared" si="1"/>
        <v>0</v>
      </c>
      <c r="G8" s="198">
        <f t="shared" si="2"/>
        <v>0</v>
      </c>
      <c r="H8" s="198">
        <f t="shared" si="3"/>
        <v>0</v>
      </c>
      <c r="I8" s="198">
        <f t="shared" si="4"/>
        <v>0</v>
      </c>
      <c r="J8" s="198">
        <f t="shared" si="6"/>
        <v>0</v>
      </c>
      <c r="K8" s="198">
        <f>'附件1'!Y8*0.95</f>
        <v>0</v>
      </c>
      <c r="L8" s="198">
        <f t="shared" si="5"/>
        <v>0</v>
      </c>
      <c r="M8" s="179" t="s">
        <v>16</v>
      </c>
    </row>
    <row r="9" spans="1:13" s="110" customFormat="1" ht="18" customHeight="1">
      <c r="A9" s="122"/>
      <c r="B9" s="129"/>
      <c r="C9" s="124" t="s">
        <v>17</v>
      </c>
      <c r="D9" s="124"/>
      <c r="E9" s="198">
        <f t="shared" si="0"/>
        <v>0</v>
      </c>
      <c r="F9" s="198">
        <f t="shared" si="1"/>
        <v>0</v>
      </c>
      <c r="G9" s="198">
        <f t="shared" si="2"/>
        <v>0</v>
      </c>
      <c r="H9" s="198">
        <f t="shared" si="3"/>
        <v>0</v>
      </c>
      <c r="I9" s="198">
        <f t="shared" si="4"/>
        <v>0</v>
      </c>
      <c r="J9" s="198">
        <f t="shared" si="6"/>
        <v>0</v>
      </c>
      <c r="K9" s="198">
        <f>'附件1'!Y9*0.95</f>
        <v>0</v>
      </c>
      <c r="L9" s="198">
        <f t="shared" si="5"/>
        <v>0</v>
      </c>
      <c r="M9" s="181"/>
    </row>
    <row r="10" spans="1:13" s="110" customFormat="1" ht="18" customHeight="1">
      <c r="A10" s="122"/>
      <c r="B10" s="129"/>
      <c r="C10" s="132" t="s">
        <v>18</v>
      </c>
      <c r="D10" s="132"/>
      <c r="E10" s="198">
        <f t="shared" si="0"/>
        <v>0</v>
      </c>
      <c r="F10" s="198">
        <f t="shared" si="1"/>
        <v>0</v>
      </c>
      <c r="G10" s="198">
        <f t="shared" si="2"/>
        <v>0</v>
      </c>
      <c r="H10" s="198">
        <f t="shared" si="3"/>
        <v>0</v>
      </c>
      <c r="I10" s="198">
        <f t="shared" si="4"/>
        <v>0</v>
      </c>
      <c r="J10" s="198">
        <f t="shared" si="6"/>
        <v>0</v>
      </c>
      <c r="K10" s="198">
        <f>'附件1'!Y10*0.95</f>
        <v>0</v>
      </c>
      <c r="L10" s="198">
        <f t="shared" si="5"/>
        <v>0</v>
      </c>
      <c r="M10" s="181"/>
    </row>
    <row r="11" spans="1:13" s="110" customFormat="1" ht="18" customHeight="1">
      <c r="A11" s="122"/>
      <c r="B11" s="123"/>
      <c r="C11" s="124" t="s">
        <v>19</v>
      </c>
      <c r="D11" s="124"/>
      <c r="E11" s="198">
        <f t="shared" si="0"/>
        <v>0</v>
      </c>
      <c r="F11" s="198">
        <f t="shared" si="1"/>
        <v>0</v>
      </c>
      <c r="G11" s="198">
        <f t="shared" si="2"/>
        <v>0</v>
      </c>
      <c r="H11" s="198">
        <f t="shared" si="3"/>
        <v>0</v>
      </c>
      <c r="I11" s="198">
        <f t="shared" si="4"/>
        <v>0</v>
      </c>
      <c r="J11" s="198">
        <f t="shared" si="6"/>
        <v>0</v>
      </c>
      <c r="K11" s="198">
        <f>'附件1'!Y11*0.95</f>
        <v>0</v>
      </c>
      <c r="L11" s="198">
        <f t="shared" si="5"/>
        <v>0</v>
      </c>
      <c r="M11" s="182" t="s">
        <v>20</v>
      </c>
    </row>
    <row r="12" spans="1:13" s="110" customFormat="1" ht="18" customHeight="1">
      <c r="A12" s="122"/>
      <c r="B12" s="134" t="s">
        <v>21</v>
      </c>
      <c r="C12" s="130" t="s">
        <v>22</v>
      </c>
      <c r="D12" s="130" t="s">
        <v>23</v>
      </c>
      <c r="E12" s="198">
        <f t="shared" si="0"/>
        <v>0</v>
      </c>
      <c r="F12" s="198">
        <f t="shared" si="1"/>
        <v>0</v>
      </c>
      <c r="G12" s="198">
        <f t="shared" si="2"/>
        <v>0</v>
      </c>
      <c r="H12" s="198">
        <f t="shared" si="3"/>
        <v>0</v>
      </c>
      <c r="I12" s="198">
        <f t="shared" si="4"/>
        <v>0</v>
      </c>
      <c r="J12" s="198">
        <f t="shared" si="6"/>
        <v>0</v>
      </c>
      <c r="K12" s="198">
        <f>'附件1'!Y12*0.95</f>
        <v>0</v>
      </c>
      <c r="L12" s="198">
        <f t="shared" si="5"/>
        <v>0</v>
      </c>
      <c r="M12" s="183" t="s">
        <v>24</v>
      </c>
    </row>
    <row r="13" spans="1:13" s="110" customFormat="1" ht="18" customHeight="1">
      <c r="A13" s="122"/>
      <c r="B13" s="134"/>
      <c r="C13" s="124"/>
      <c r="D13" s="124" t="s">
        <v>25</v>
      </c>
      <c r="E13" s="198">
        <f t="shared" si="0"/>
        <v>0</v>
      </c>
      <c r="F13" s="198">
        <f t="shared" si="1"/>
        <v>0</v>
      </c>
      <c r="G13" s="198">
        <f t="shared" si="2"/>
        <v>0</v>
      </c>
      <c r="H13" s="198">
        <f t="shared" si="3"/>
        <v>0</v>
      </c>
      <c r="I13" s="198">
        <f t="shared" si="4"/>
        <v>0</v>
      </c>
      <c r="J13" s="198">
        <f t="shared" si="6"/>
        <v>0</v>
      </c>
      <c r="K13" s="198">
        <f>'附件1'!Y13*0.95</f>
        <v>0</v>
      </c>
      <c r="L13" s="198">
        <f t="shared" si="5"/>
        <v>0</v>
      </c>
      <c r="M13" s="184"/>
    </row>
    <row r="14" spans="1:13" s="110" customFormat="1" ht="18" customHeight="1">
      <c r="A14" s="122"/>
      <c r="B14" s="134"/>
      <c r="C14" s="124" t="s">
        <v>26</v>
      </c>
      <c r="D14" s="124"/>
      <c r="E14" s="198">
        <f t="shared" si="0"/>
        <v>0</v>
      </c>
      <c r="F14" s="198">
        <f t="shared" si="1"/>
        <v>0</v>
      </c>
      <c r="G14" s="198">
        <f t="shared" si="2"/>
        <v>0</v>
      </c>
      <c r="H14" s="198">
        <f t="shared" si="3"/>
        <v>0</v>
      </c>
      <c r="I14" s="198">
        <f t="shared" si="4"/>
        <v>0</v>
      </c>
      <c r="J14" s="198">
        <f t="shared" si="6"/>
        <v>0</v>
      </c>
      <c r="K14" s="198">
        <f>'附件1'!Y14*0.95</f>
        <v>0</v>
      </c>
      <c r="L14" s="198">
        <f t="shared" si="5"/>
        <v>0</v>
      </c>
      <c r="M14" s="184"/>
    </row>
    <row r="15" spans="1:13" s="110" customFormat="1" ht="18" customHeight="1">
      <c r="A15" s="122"/>
      <c r="B15" s="134"/>
      <c r="C15" s="124" t="s">
        <v>27</v>
      </c>
      <c r="D15" s="124"/>
      <c r="E15" s="198">
        <f t="shared" si="0"/>
        <v>0</v>
      </c>
      <c r="F15" s="198">
        <f t="shared" si="1"/>
        <v>0</v>
      </c>
      <c r="G15" s="198">
        <f t="shared" si="2"/>
        <v>0</v>
      </c>
      <c r="H15" s="198">
        <f t="shared" si="3"/>
        <v>0</v>
      </c>
      <c r="I15" s="198">
        <f t="shared" si="4"/>
        <v>0</v>
      </c>
      <c r="J15" s="198">
        <f t="shared" si="6"/>
        <v>0</v>
      </c>
      <c r="K15" s="198">
        <f>'附件1'!Y15*0.95</f>
        <v>0</v>
      </c>
      <c r="L15" s="198">
        <f t="shared" si="5"/>
        <v>0</v>
      </c>
      <c r="M15" s="184"/>
    </row>
    <row r="16" spans="1:13" s="110" customFormat="1" ht="18" customHeight="1">
      <c r="A16" s="122"/>
      <c r="B16" s="134"/>
      <c r="C16" s="124" t="s">
        <v>28</v>
      </c>
      <c r="D16" s="124" t="s">
        <v>29</v>
      </c>
      <c r="E16" s="198">
        <f t="shared" si="0"/>
        <v>0</v>
      </c>
      <c r="F16" s="198">
        <f t="shared" si="1"/>
        <v>0</v>
      </c>
      <c r="G16" s="198">
        <f t="shared" si="2"/>
        <v>0</v>
      </c>
      <c r="H16" s="198">
        <f t="shared" si="3"/>
        <v>0</v>
      </c>
      <c r="I16" s="198">
        <f t="shared" si="4"/>
        <v>0</v>
      </c>
      <c r="J16" s="198">
        <f t="shared" si="6"/>
        <v>0</v>
      </c>
      <c r="K16" s="198">
        <f>'附件1'!Y16*0.95</f>
        <v>0</v>
      </c>
      <c r="L16" s="198">
        <f t="shared" si="5"/>
        <v>0</v>
      </c>
      <c r="M16" s="184"/>
    </row>
    <row r="17" spans="1:13" s="110" customFormat="1" ht="18" customHeight="1">
      <c r="A17" s="122"/>
      <c r="B17" s="134"/>
      <c r="C17" s="124"/>
      <c r="D17" s="124" t="s">
        <v>30</v>
      </c>
      <c r="E17" s="199">
        <f t="shared" si="0"/>
        <v>0</v>
      </c>
      <c r="F17" s="199">
        <f t="shared" si="1"/>
        <v>0</v>
      </c>
      <c r="G17" s="199">
        <f t="shared" si="2"/>
        <v>0</v>
      </c>
      <c r="H17" s="199">
        <f t="shared" si="3"/>
        <v>0</v>
      </c>
      <c r="I17" s="199">
        <f t="shared" si="4"/>
        <v>0</v>
      </c>
      <c r="J17" s="199">
        <f t="shared" si="6"/>
        <v>0</v>
      </c>
      <c r="K17" s="199">
        <f>'附件1'!Y17*0.95</f>
        <v>0</v>
      </c>
      <c r="L17" s="199">
        <f t="shared" si="5"/>
        <v>0</v>
      </c>
      <c r="M17" s="184"/>
    </row>
    <row r="18" spans="1:13" s="110" customFormat="1" ht="18" customHeight="1">
      <c r="A18" s="122"/>
      <c r="B18" s="134"/>
      <c r="C18" s="124"/>
      <c r="D18" s="124" t="s">
        <v>31</v>
      </c>
      <c r="E18" s="199">
        <f t="shared" si="0"/>
        <v>0</v>
      </c>
      <c r="F18" s="199">
        <f t="shared" si="1"/>
        <v>0</v>
      </c>
      <c r="G18" s="199">
        <f t="shared" si="2"/>
        <v>0</v>
      </c>
      <c r="H18" s="199">
        <f t="shared" si="3"/>
        <v>0</v>
      </c>
      <c r="I18" s="199">
        <f t="shared" si="4"/>
        <v>0</v>
      </c>
      <c r="J18" s="199">
        <f t="shared" si="6"/>
        <v>0</v>
      </c>
      <c r="K18" s="199">
        <f>'附件1'!Y18*0.95</f>
        <v>0</v>
      </c>
      <c r="L18" s="199">
        <f t="shared" si="5"/>
        <v>0</v>
      </c>
      <c r="M18" s="184"/>
    </row>
    <row r="19" spans="1:13" s="110" customFormat="1" ht="18" customHeight="1">
      <c r="A19" s="122"/>
      <c r="B19" s="134"/>
      <c r="C19" s="124"/>
      <c r="D19" s="124" t="s">
        <v>32</v>
      </c>
      <c r="E19" s="200">
        <f t="shared" si="0"/>
        <v>0</v>
      </c>
      <c r="F19" s="200">
        <f t="shared" si="1"/>
        <v>0</v>
      </c>
      <c r="G19" s="200">
        <f t="shared" si="2"/>
        <v>0</v>
      </c>
      <c r="H19" s="200">
        <f t="shared" si="3"/>
        <v>0</v>
      </c>
      <c r="I19" s="200">
        <f t="shared" si="4"/>
        <v>0</v>
      </c>
      <c r="J19" s="200">
        <f t="shared" si="6"/>
        <v>0</v>
      </c>
      <c r="K19" s="200">
        <f>'附件1'!Y19*0.95</f>
        <v>0</v>
      </c>
      <c r="L19" s="200">
        <f t="shared" si="5"/>
        <v>0</v>
      </c>
      <c r="M19" s="184"/>
    </row>
    <row r="20" spans="1:13" s="110" customFormat="1" ht="18" customHeight="1">
      <c r="A20" s="122"/>
      <c r="B20" s="134"/>
      <c r="C20" s="124"/>
      <c r="D20" s="201" t="s">
        <v>33</v>
      </c>
      <c r="E20" s="199">
        <f aca="true" t="shared" si="7" ref="E19:E38">K20*0.888</f>
        <v>0</v>
      </c>
      <c r="F20" s="199">
        <f aca="true" t="shared" si="8" ref="F19:F38">K20*0.895</f>
        <v>0</v>
      </c>
      <c r="G20" s="199">
        <f aca="true" t="shared" si="9" ref="G19:G38">K20*0.942</f>
        <v>0</v>
      </c>
      <c r="H20" s="199">
        <f aca="true" t="shared" si="10" ref="H19:H38">K20*0.977</f>
        <v>0</v>
      </c>
      <c r="I20" s="199">
        <f aca="true" t="shared" si="11" ref="I19:I38">K20*0.96</f>
        <v>0</v>
      </c>
      <c r="J20" s="199">
        <f aca="true" t="shared" si="12" ref="J19:J22">K20*0.993</f>
        <v>0</v>
      </c>
      <c r="K20" s="199">
        <f>'附件1'!Y20*0.95</f>
        <v>0</v>
      </c>
      <c r="L20" s="199">
        <f aca="true" t="shared" si="13" ref="L19:L38">K20*0.981</f>
        <v>0</v>
      </c>
      <c r="M20" s="184"/>
    </row>
    <row r="21" spans="1:13" s="110" customFormat="1" ht="18" customHeight="1">
      <c r="A21" s="122"/>
      <c r="B21" s="134"/>
      <c r="C21" s="124"/>
      <c r="D21" s="201" t="s">
        <v>34</v>
      </c>
      <c r="E21" s="198">
        <f t="shared" si="7"/>
        <v>0</v>
      </c>
      <c r="F21" s="198">
        <f t="shared" si="8"/>
        <v>0</v>
      </c>
      <c r="G21" s="198">
        <f t="shared" si="9"/>
        <v>0</v>
      </c>
      <c r="H21" s="198">
        <f t="shared" si="10"/>
        <v>0</v>
      </c>
      <c r="I21" s="198">
        <f t="shared" si="11"/>
        <v>0</v>
      </c>
      <c r="J21" s="198">
        <f t="shared" si="12"/>
        <v>0</v>
      </c>
      <c r="K21" s="198">
        <f>'附件1'!Y21*0.95</f>
        <v>0</v>
      </c>
      <c r="L21" s="198">
        <f t="shared" si="13"/>
        <v>0</v>
      </c>
      <c r="M21" s="184"/>
    </row>
    <row r="22" spans="1:13" s="110" customFormat="1" ht="18" customHeight="1">
      <c r="A22" s="122"/>
      <c r="B22" s="134"/>
      <c r="C22" s="124" t="s">
        <v>35</v>
      </c>
      <c r="D22" s="124" t="s">
        <v>29</v>
      </c>
      <c r="E22" s="198">
        <f t="shared" si="7"/>
        <v>0</v>
      </c>
      <c r="F22" s="198">
        <f t="shared" si="8"/>
        <v>0</v>
      </c>
      <c r="G22" s="198">
        <f t="shared" si="9"/>
        <v>0</v>
      </c>
      <c r="H22" s="198">
        <f t="shared" si="10"/>
        <v>0</v>
      </c>
      <c r="I22" s="198">
        <f t="shared" si="11"/>
        <v>0</v>
      </c>
      <c r="J22" s="198">
        <f t="shared" si="12"/>
        <v>0</v>
      </c>
      <c r="K22" s="198">
        <f>'附件1'!Y22*0.95</f>
        <v>0</v>
      </c>
      <c r="L22" s="198">
        <f t="shared" si="13"/>
        <v>0</v>
      </c>
      <c r="M22" s="210" t="s">
        <v>36</v>
      </c>
    </row>
    <row r="23" spans="1:13" s="110" customFormat="1" ht="18" customHeight="1">
      <c r="A23" s="122"/>
      <c r="B23" s="134"/>
      <c r="C23" s="124"/>
      <c r="D23" s="124" t="s">
        <v>37</v>
      </c>
      <c r="E23" s="199">
        <f t="shared" si="7"/>
        <v>0</v>
      </c>
      <c r="F23" s="199">
        <f t="shared" si="8"/>
        <v>0</v>
      </c>
      <c r="G23" s="199">
        <f t="shared" si="9"/>
        <v>0</v>
      </c>
      <c r="H23" s="199">
        <f t="shared" si="10"/>
        <v>0</v>
      </c>
      <c r="I23" s="199">
        <f t="shared" si="11"/>
        <v>0</v>
      </c>
      <c r="J23" s="199">
        <f aca="true" t="shared" si="14" ref="J23:J27">K23*0.993</f>
        <v>0</v>
      </c>
      <c r="K23" s="199">
        <f>'附件1'!Y23*0.95</f>
        <v>0</v>
      </c>
      <c r="L23" s="199">
        <f t="shared" si="13"/>
        <v>0</v>
      </c>
      <c r="M23" s="187"/>
    </row>
    <row r="24" spans="1:13" s="110" customFormat="1" ht="18" customHeight="1">
      <c r="A24" s="122"/>
      <c r="B24" s="134"/>
      <c r="C24" s="124"/>
      <c r="D24" s="124" t="s">
        <v>38</v>
      </c>
      <c r="E24" s="199">
        <f t="shared" si="7"/>
        <v>0</v>
      </c>
      <c r="F24" s="199">
        <f t="shared" si="8"/>
        <v>0</v>
      </c>
      <c r="G24" s="199">
        <f t="shared" si="9"/>
        <v>0</v>
      </c>
      <c r="H24" s="199">
        <f t="shared" si="10"/>
        <v>0</v>
      </c>
      <c r="I24" s="199">
        <f t="shared" si="11"/>
        <v>0</v>
      </c>
      <c r="J24" s="199">
        <f t="shared" si="14"/>
        <v>0</v>
      </c>
      <c r="K24" s="199">
        <f>'附件1'!Y24*0.95</f>
        <v>0</v>
      </c>
      <c r="L24" s="199">
        <f t="shared" si="13"/>
        <v>0</v>
      </c>
      <c r="M24" s="187"/>
    </row>
    <row r="25" spans="1:13" s="110" customFormat="1" ht="18" customHeight="1">
      <c r="A25" s="122"/>
      <c r="B25" s="134"/>
      <c r="C25" s="124"/>
      <c r="D25" s="202" t="s">
        <v>39</v>
      </c>
      <c r="E25" s="199">
        <f t="shared" si="7"/>
        <v>0</v>
      </c>
      <c r="F25" s="199">
        <f t="shared" si="8"/>
        <v>0</v>
      </c>
      <c r="G25" s="199">
        <f t="shared" si="9"/>
        <v>0</v>
      </c>
      <c r="H25" s="199">
        <f t="shared" si="10"/>
        <v>0</v>
      </c>
      <c r="I25" s="199">
        <f t="shared" si="11"/>
        <v>0</v>
      </c>
      <c r="J25" s="199">
        <f t="shared" si="14"/>
        <v>0</v>
      </c>
      <c r="K25" s="199">
        <f>'附件1'!Y25*0.95</f>
        <v>0</v>
      </c>
      <c r="L25" s="199">
        <f t="shared" si="13"/>
        <v>0</v>
      </c>
      <c r="M25" s="187"/>
    </row>
    <row r="26" spans="1:13" s="110" customFormat="1" ht="18" customHeight="1">
      <c r="A26" s="122"/>
      <c r="B26" s="134"/>
      <c r="C26" s="124"/>
      <c r="D26" s="201" t="s">
        <v>34</v>
      </c>
      <c r="E26" s="198">
        <f t="shared" si="7"/>
        <v>0</v>
      </c>
      <c r="F26" s="198">
        <f t="shared" si="8"/>
        <v>0</v>
      </c>
      <c r="G26" s="198">
        <f t="shared" si="9"/>
        <v>0</v>
      </c>
      <c r="H26" s="198">
        <f t="shared" si="10"/>
        <v>0</v>
      </c>
      <c r="I26" s="198">
        <f t="shared" si="11"/>
        <v>0</v>
      </c>
      <c r="J26" s="198">
        <f t="shared" si="14"/>
        <v>0</v>
      </c>
      <c r="K26" s="198">
        <f>'附件1'!Y26*0.95</f>
        <v>0</v>
      </c>
      <c r="L26" s="198">
        <f t="shared" si="13"/>
        <v>0</v>
      </c>
      <c r="M26" s="187"/>
    </row>
    <row r="27" spans="1:13" s="110" customFormat="1" ht="63.75" customHeight="1">
      <c r="A27" s="122"/>
      <c r="B27" s="129" t="s">
        <v>40</v>
      </c>
      <c r="C27" s="203" t="s">
        <v>41</v>
      </c>
      <c r="D27" s="204"/>
      <c r="E27" s="198">
        <f t="shared" si="7"/>
        <v>710.4</v>
      </c>
      <c r="F27" s="198">
        <f t="shared" si="8"/>
        <v>716</v>
      </c>
      <c r="G27" s="198">
        <f t="shared" si="9"/>
        <v>753.5999999999999</v>
      </c>
      <c r="H27" s="198">
        <f t="shared" si="10"/>
        <v>781.6</v>
      </c>
      <c r="I27" s="198">
        <f t="shared" si="11"/>
        <v>768</v>
      </c>
      <c r="J27" s="198">
        <f t="shared" si="14"/>
        <v>794.4</v>
      </c>
      <c r="K27" s="211">
        <v>800</v>
      </c>
      <c r="L27" s="198">
        <f t="shared" si="13"/>
        <v>784.8</v>
      </c>
      <c r="M27" s="212" t="s">
        <v>42</v>
      </c>
    </row>
    <row r="28" spans="1:13" s="110" customFormat="1" ht="18" customHeight="1">
      <c r="A28" s="122"/>
      <c r="B28" s="129"/>
      <c r="C28" s="205" t="s">
        <v>43</v>
      </c>
      <c r="D28" s="206" t="s">
        <v>44</v>
      </c>
      <c r="E28" s="198">
        <f t="shared" si="7"/>
        <v>0</v>
      </c>
      <c r="F28" s="198">
        <f t="shared" si="8"/>
        <v>0</v>
      </c>
      <c r="G28" s="198">
        <f t="shared" si="9"/>
        <v>0</v>
      </c>
      <c r="H28" s="198">
        <f t="shared" si="10"/>
        <v>0</v>
      </c>
      <c r="I28" s="198">
        <f t="shared" si="11"/>
        <v>0</v>
      </c>
      <c r="J28" s="198">
        <f aca="true" t="shared" si="15" ref="J28:J38">K28*0.993</f>
        <v>0</v>
      </c>
      <c r="K28" s="198">
        <f>'附件1'!Y28*0.95</f>
        <v>0</v>
      </c>
      <c r="L28" s="198">
        <f t="shared" si="13"/>
        <v>0</v>
      </c>
      <c r="M28" s="189" t="s">
        <v>45</v>
      </c>
    </row>
    <row r="29" spans="1:13" s="110" customFormat="1" ht="18" customHeight="1">
      <c r="A29" s="122"/>
      <c r="B29" s="144"/>
      <c r="C29" s="145"/>
      <c r="D29" s="132" t="s">
        <v>46</v>
      </c>
      <c r="E29" s="198">
        <f t="shared" si="7"/>
        <v>0</v>
      </c>
      <c r="F29" s="198">
        <f t="shared" si="8"/>
        <v>0</v>
      </c>
      <c r="G29" s="198">
        <f t="shared" si="9"/>
        <v>0</v>
      </c>
      <c r="H29" s="198">
        <f t="shared" si="10"/>
        <v>0</v>
      </c>
      <c r="I29" s="198">
        <f t="shared" si="11"/>
        <v>0</v>
      </c>
      <c r="J29" s="198">
        <f t="shared" si="15"/>
        <v>0</v>
      </c>
      <c r="K29" s="198">
        <f>'附件1'!Y29*0.95</f>
        <v>0</v>
      </c>
      <c r="L29" s="198">
        <f t="shared" si="13"/>
        <v>0</v>
      </c>
      <c r="M29" s="190"/>
    </row>
    <row r="30" spans="1:13" s="110" customFormat="1" ht="21.75" customHeight="1">
      <c r="A30" s="207"/>
      <c r="B30" s="166" t="s">
        <v>47</v>
      </c>
      <c r="C30" s="166"/>
      <c r="D30" s="166"/>
      <c r="E30" s="198" t="e">
        <f t="shared" si="7"/>
        <v>#REF!</v>
      </c>
      <c r="F30" s="198" t="e">
        <f t="shared" si="8"/>
        <v>#REF!</v>
      </c>
      <c r="G30" s="198" t="e">
        <f t="shared" si="9"/>
        <v>#REF!</v>
      </c>
      <c r="H30" s="198" t="e">
        <f t="shared" si="10"/>
        <v>#REF!</v>
      </c>
      <c r="I30" s="198" t="e">
        <f t="shared" si="11"/>
        <v>#REF!</v>
      </c>
      <c r="J30" s="198" t="e">
        <f t="shared" si="15"/>
        <v>#REF!</v>
      </c>
      <c r="K30" s="198" t="e">
        <f>附件1!#REF!*0.95</f>
        <v>#REF!</v>
      </c>
      <c r="L30" s="198" t="e">
        <f t="shared" si="13"/>
        <v>#REF!</v>
      </c>
      <c r="M30" s="213" t="s">
        <v>48</v>
      </c>
    </row>
    <row r="31" spans="1:13" s="110" customFormat="1" ht="18.75" customHeight="1">
      <c r="A31" s="122" t="s">
        <v>49</v>
      </c>
      <c r="B31" s="155" t="s">
        <v>50</v>
      </c>
      <c r="C31" s="156" t="s">
        <v>51</v>
      </c>
      <c r="D31" s="159" t="s">
        <v>52</v>
      </c>
      <c r="E31" s="198">
        <f t="shared" si="7"/>
        <v>0</v>
      </c>
      <c r="F31" s="198">
        <f t="shared" si="8"/>
        <v>0</v>
      </c>
      <c r="G31" s="198">
        <f t="shared" si="9"/>
        <v>0</v>
      </c>
      <c r="H31" s="198">
        <f t="shared" si="10"/>
        <v>0</v>
      </c>
      <c r="I31" s="198">
        <f t="shared" si="11"/>
        <v>0</v>
      </c>
      <c r="J31" s="198">
        <f t="shared" si="15"/>
        <v>0</v>
      </c>
      <c r="K31" s="198">
        <f>'附件1'!Y33*0.95</f>
        <v>0</v>
      </c>
      <c r="L31" s="198">
        <f t="shared" si="13"/>
        <v>0</v>
      </c>
      <c r="M31" s="192" t="s">
        <v>53</v>
      </c>
    </row>
    <row r="32" spans="1:13" s="110" customFormat="1" ht="18.75" customHeight="1">
      <c r="A32" s="122"/>
      <c r="B32" s="158"/>
      <c r="C32" s="159"/>
      <c r="D32" s="159" t="s">
        <v>54</v>
      </c>
      <c r="E32" s="198">
        <f t="shared" si="7"/>
        <v>0</v>
      </c>
      <c r="F32" s="198">
        <f t="shared" si="8"/>
        <v>0</v>
      </c>
      <c r="G32" s="198">
        <f t="shared" si="9"/>
        <v>0</v>
      </c>
      <c r="H32" s="198">
        <f t="shared" si="10"/>
        <v>0</v>
      </c>
      <c r="I32" s="198">
        <f t="shared" si="11"/>
        <v>0</v>
      </c>
      <c r="J32" s="198">
        <f t="shared" si="15"/>
        <v>0</v>
      </c>
      <c r="K32" s="198">
        <f>'附件1'!Y34*0.95</f>
        <v>0</v>
      </c>
      <c r="L32" s="198">
        <f t="shared" si="13"/>
        <v>0</v>
      </c>
      <c r="M32" s="193"/>
    </row>
    <row r="33" spans="1:13" s="110" customFormat="1" ht="18.75" customHeight="1">
      <c r="A33" s="122"/>
      <c r="B33" s="123"/>
      <c r="C33" s="160" t="s">
        <v>55</v>
      </c>
      <c r="D33" s="160"/>
      <c r="E33" s="198">
        <f t="shared" si="7"/>
        <v>0</v>
      </c>
      <c r="F33" s="198">
        <f t="shared" si="8"/>
        <v>0</v>
      </c>
      <c r="G33" s="198">
        <f t="shared" si="9"/>
        <v>0</v>
      </c>
      <c r="H33" s="198">
        <f t="shared" si="10"/>
        <v>0</v>
      </c>
      <c r="I33" s="198">
        <f t="shared" si="11"/>
        <v>0</v>
      </c>
      <c r="J33" s="198">
        <f t="shared" si="15"/>
        <v>0</v>
      </c>
      <c r="K33" s="198">
        <f>'附件1'!Y35*0.95</f>
        <v>0</v>
      </c>
      <c r="L33" s="198">
        <f t="shared" si="13"/>
        <v>0</v>
      </c>
      <c r="M33" s="193"/>
    </row>
    <row r="34" spans="1:13" s="110" customFormat="1" ht="18.75" customHeight="1">
      <c r="A34" s="122"/>
      <c r="B34" s="123"/>
      <c r="C34" s="201" t="s">
        <v>56</v>
      </c>
      <c r="D34" s="201"/>
      <c r="E34" s="198">
        <f t="shared" si="7"/>
        <v>0</v>
      </c>
      <c r="F34" s="198">
        <f t="shared" si="8"/>
        <v>0</v>
      </c>
      <c r="G34" s="198">
        <f t="shared" si="9"/>
        <v>0</v>
      </c>
      <c r="H34" s="198">
        <f t="shared" si="10"/>
        <v>0</v>
      </c>
      <c r="I34" s="198">
        <f t="shared" si="11"/>
        <v>0</v>
      </c>
      <c r="J34" s="198">
        <f t="shared" si="15"/>
        <v>0</v>
      </c>
      <c r="K34" s="198">
        <f>'附件1'!Y36*0.95</f>
        <v>0</v>
      </c>
      <c r="L34" s="198">
        <f t="shared" si="13"/>
        <v>0</v>
      </c>
      <c r="M34" s="194"/>
    </row>
    <row r="35" spans="1:13" s="110" customFormat="1" ht="27" customHeight="1">
      <c r="A35" s="122"/>
      <c r="B35" s="123"/>
      <c r="C35" s="208" t="s">
        <v>57</v>
      </c>
      <c r="D35" s="209"/>
      <c r="E35" s="198">
        <f t="shared" si="7"/>
        <v>79.92</v>
      </c>
      <c r="F35" s="198">
        <f t="shared" si="8"/>
        <v>80.55</v>
      </c>
      <c r="G35" s="198">
        <f t="shared" si="9"/>
        <v>84.78</v>
      </c>
      <c r="H35" s="198">
        <f t="shared" si="10"/>
        <v>87.92999999999999</v>
      </c>
      <c r="I35" s="198">
        <f t="shared" si="11"/>
        <v>86.39999999999999</v>
      </c>
      <c r="J35" s="198">
        <f t="shared" si="15"/>
        <v>89.37</v>
      </c>
      <c r="K35" s="214">
        <v>90</v>
      </c>
      <c r="L35" s="198">
        <f t="shared" si="13"/>
        <v>88.28999999999999</v>
      </c>
      <c r="M35" s="195" t="s">
        <v>58</v>
      </c>
    </row>
    <row r="36" spans="1:13" s="110" customFormat="1" ht="19.5" customHeight="1">
      <c r="A36" s="122"/>
      <c r="B36" s="135" t="s">
        <v>59</v>
      </c>
      <c r="C36" s="166" t="s">
        <v>60</v>
      </c>
      <c r="D36" s="124" t="s">
        <v>61</v>
      </c>
      <c r="E36" s="198">
        <f t="shared" si="7"/>
        <v>462.13884299999995</v>
      </c>
      <c r="F36" s="198">
        <f t="shared" si="8"/>
        <v>465.781829375</v>
      </c>
      <c r="G36" s="198">
        <f t="shared" si="9"/>
        <v>490.2418807499999</v>
      </c>
      <c r="H36" s="198">
        <f t="shared" si="10"/>
        <v>508.45681262499994</v>
      </c>
      <c r="I36" s="198">
        <f t="shared" si="11"/>
        <v>499.60955999999993</v>
      </c>
      <c r="J36" s="198">
        <f t="shared" si="15"/>
        <v>516.783638625</v>
      </c>
      <c r="K36" s="198">
        <f>'附件1'!W38*0.95</f>
        <v>520.426625</v>
      </c>
      <c r="L36" s="198">
        <f t="shared" si="13"/>
        <v>510.53851912499994</v>
      </c>
      <c r="M36" s="196" t="s">
        <v>62</v>
      </c>
    </row>
    <row r="37" spans="1:13" s="110" customFormat="1" ht="19.5" customHeight="1">
      <c r="A37" s="122"/>
      <c r="B37" s="135"/>
      <c r="C37" s="124"/>
      <c r="D37" s="124" t="s">
        <v>63</v>
      </c>
      <c r="E37" s="198">
        <f t="shared" si="7"/>
        <v>1455.6992879999998</v>
      </c>
      <c r="F37" s="198">
        <f t="shared" si="8"/>
        <v>1467.1743949999998</v>
      </c>
      <c r="G37" s="198">
        <f t="shared" si="9"/>
        <v>1544.2215419999995</v>
      </c>
      <c r="H37" s="198">
        <f t="shared" si="10"/>
        <v>1601.5970769999997</v>
      </c>
      <c r="I37" s="198">
        <f t="shared" si="11"/>
        <v>1573.7289599999997</v>
      </c>
      <c r="J37" s="198">
        <f t="shared" si="15"/>
        <v>1627.8258929999997</v>
      </c>
      <c r="K37" s="198">
        <f>'附件1'!W39*0.95</f>
        <v>1639.3009999999997</v>
      </c>
      <c r="L37" s="198">
        <f t="shared" si="13"/>
        <v>1608.1542809999996</v>
      </c>
      <c r="M37" s="196"/>
    </row>
    <row r="38" spans="1:13" s="110" customFormat="1" ht="19.5" customHeight="1">
      <c r="A38" s="122"/>
      <c r="B38" s="135"/>
      <c r="C38" s="166" t="s">
        <v>64</v>
      </c>
      <c r="D38" s="166"/>
      <c r="E38" s="198">
        <f t="shared" si="7"/>
        <v>16.749677999999996</v>
      </c>
      <c r="F38" s="198">
        <f t="shared" si="8"/>
        <v>16.881713749999996</v>
      </c>
      <c r="G38" s="198">
        <f t="shared" si="9"/>
        <v>17.768239499999996</v>
      </c>
      <c r="H38" s="198">
        <f t="shared" si="10"/>
        <v>18.428418249999996</v>
      </c>
      <c r="I38" s="198">
        <f t="shared" si="11"/>
        <v>18.107759999999995</v>
      </c>
      <c r="J38" s="198">
        <f t="shared" si="15"/>
        <v>18.730214249999996</v>
      </c>
      <c r="K38" s="198">
        <f>'附件1'!W40*0.95</f>
        <v>18.862249999999996</v>
      </c>
      <c r="L38" s="198">
        <f t="shared" si="13"/>
        <v>18.503867249999995</v>
      </c>
      <c r="M38" s="196" t="s">
        <v>65</v>
      </c>
    </row>
    <row r="41" spans="5:11" ht="20.25">
      <c r="E41" s="170"/>
      <c r="F41" s="170"/>
      <c r="G41" s="170"/>
      <c r="H41" s="170"/>
      <c r="I41" s="170"/>
      <c r="J41" s="170"/>
      <c r="K41" s="170"/>
    </row>
  </sheetData>
  <sheetProtection/>
  <mergeCells count="41">
    <mergeCell ref="A1:B1"/>
    <mergeCell ref="C1:M1"/>
    <mergeCell ref="E2:L2"/>
    <mergeCell ref="C4:D4"/>
    <mergeCell ref="C8:D8"/>
    <mergeCell ref="C9:D9"/>
    <mergeCell ref="C10:D10"/>
    <mergeCell ref="C11:D11"/>
    <mergeCell ref="C14:D14"/>
    <mergeCell ref="C15:D15"/>
    <mergeCell ref="C27:D27"/>
    <mergeCell ref="B30:D30"/>
    <mergeCell ref="C33:D33"/>
    <mergeCell ref="C34:D34"/>
    <mergeCell ref="C35:D35"/>
    <mergeCell ref="C38:D38"/>
    <mergeCell ref="A2:A3"/>
    <mergeCell ref="A4:A30"/>
    <mergeCell ref="A31:A38"/>
    <mergeCell ref="B4:B7"/>
    <mergeCell ref="B8:B11"/>
    <mergeCell ref="B12:B26"/>
    <mergeCell ref="B27:B29"/>
    <mergeCell ref="B31:B35"/>
    <mergeCell ref="B36:B38"/>
    <mergeCell ref="C5:C7"/>
    <mergeCell ref="C12:C13"/>
    <mergeCell ref="C16:C21"/>
    <mergeCell ref="C22:C26"/>
    <mergeCell ref="C28:C29"/>
    <mergeCell ref="C31:C32"/>
    <mergeCell ref="C36:C37"/>
    <mergeCell ref="M2:M3"/>
    <mergeCell ref="M4:M7"/>
    <mergeCell ref="M8:M10"/>
    <mergeCell ref="M12:M21"/>
    <mergeCell ref="M22:M26"/>
    <mergeCell ref="M28:M29"/>
    <mergeCell ref="M31:M34"/>
    <mergeCell ref="M36:M37"/>
    <mergeCell ref="B2:D3"/>
  </mergeCells>
  <printOptions horizontalCentered="1"/>
  <pageMargins left="0.1597222222222222" right="0.11944444444444445" top="0.2798611111111111" bottom="0.2" header="0.0798611111111111" footer="0.11944444444444445"/>
  <pageSetup horizontalDpi="600" verticalDpi="6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J43"/>
  <sheetViews>
    <sheetView tabSelected="1" zoomScaleSheetLayoutView="100" workbookViewId="0" topLeftCell="A18">
      <selection activeCell="AH33" sqref="AH33:AH36"/>
    </sheetView>
  </sheetViews>
  <sheetFormatPr defaultColWidth="9.00390625" defaultRowHeight="14.25"/>
  <cols>
    <col min="1" max="1" width="3.875" style="111" customWidth="1"/>
    <col min="2" max="2" width="3.50390625" style="112" customWidth="1"/>
    <col min="3" max="3" width="6.25390625" style="112" customWidth="1"/>
    <col min="4" max="4" width="14.25390625" style="112" customWidth="1"/>
    <col min="5" max="31" width="2.25390625" style="111" customWidth="1"/>
    <col min="32" max="33" width="5.75390625" style="111" customWidth="1"/>
    <col min="34" max="34" width="52.125" style="111" customWidth="1"/>
    <col min="35" max="237" width="9.00390625" style="111" customWidth="1"/>
  </cols>
  <sheetData>
    <row r="1" spans="1:244" s="108" customFormat="1" ht="40.5" customHeight="1">
      <c r="A1" s="113" t="s">
        <v>66</v>
      </c>
      <c r="B1" s="113"/>
      <c r="C1" s="114" t="s">
        <v>67</v>
      </c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ID1"/>
      <c r="IE1"/>
      <c r="IF1"/>
      <c r="IG1"/>
      <c r="IH1"/>
      <c r="II1"/>
      <c r="IJ1"/>
    </row>
    <row r="2" spans="1:34" s="109" customFormat="1" ht="21" customHeight="1">
      <c r="A2" s="115" t="s">
        <v>2</v>
      </c>
      <c r="B2" s="116" t="s">
        <v>3</v>
      </c>
      <c r="C2" s="115"/>
      <c r="D2" s="115"/>
      <c r="E2" s="117" t="s">
        <v>4</v>
      </c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76"/>
      <c r="AH2" s="177" t="s">
        <v>5</v>
      </c>
    </row>
    <row r="3" spans="1:34" s="109" customFormat="1" ht="16.5" customHeight="1">
      <c r="A3" s="115"/>
      <c r="B3" s="116"/>
      <c r="C3" s="118"/>
      <c r="D3" s="119"/>
      <c r="E3" s="120">
        <v>2008</v>
      </c>
      <c r="F3" s="120"/>
      <c r="G3" s="120"/>
      <c r="H3" s="121">
        <v>2009</v>
      </c>
      <c r="I3" s="121"/>
      <c r="J3" s="121"/>
      <c r="K3" s="121">
        <v>2010</v>
      </c>
      <c r="L3" s="121"/>
      <c r="M3" s="121"/>
      <c r="N3" s="121">
        <v>2011</v>
      </c>
      <c r="O3" s="121"/>
      <c r="P3" s="121"/>
      <c r="Q3" s="121">
        <v>2012</v>
      </c>
      <c r="R3" s="121"/>
      <c r="S3" s="121"/>
      <c r="T3" s="121">
        <v>2013</v>
      </c>
      <c r="U3" s="121"/>
      <c r="V3" s="121"/>
      <c r="W3" s="121">
        <v>2014</v>
      </c>
      <c r="X3" s="121"/>
      <c r="Y3" s="121"/>
      <c r="Z3" s="121">
        <v>2015</v>
      </c>
      <c r="AA3" s="121"/>
      <c r="AB3" s="121"/>
      <c r="AC3" s="121">
        <v>2016</v>
      </c>
      <c r="AD3" s="121"/>
      <c r="AE3" s="121"/>
      <c r="AF3" s="121">
        <v>2017</v>
      </c>
      <c r="AG3" s="121">
        <v>2018</v>
      </c>
      <c r="AH3" s="178"/>
    </row>
    <row r="4" spans="1:34" s="110" customFormat="1" ht="16.5" customHeight="1">
      <c r="A4" s="122" t="s">
        <v>6</v>
      </c>
      <c r="B4" s="123" t="s">
        <v>7</v>
      </c>
      <c r="C4" s="124" t="s">
        <v>8</v>
      </c>
      <c r="D4" s="125"/>
      <c r="E4" s="126">
        <v>91.13445</v>
      </c>
      <c r="F4" s="127"/>
      <c r="G4" s="128"/>
      <c r="H4" s="126">
        <v>90.638075</v>
      </c>
      <c r="I4" s="127"/>
      <c r="J4" s="128"/>
      <c r="K4" s="126">
        <v>95.30399999999999</v>
      </c>
      <c r="L4" s="127"/>
      <c r="M4" s="128"/>
      <c r="N4" s="126">
        <v>97.28949999999999</v>
      </c>
      <c r="O4" s="127"/>
      <c r="P4" s="128"/>
      <c r="Q4" s="126">
        <v>99.57282499999998</v>
      </c>
      <c r="R4" s="127"/>
      <c r="S4" s="128"/>
      <c r="T4" s="126">
        <v>100.66484999999999</v>
      </c>
      <c r="U4" s="127"/>
      <c r="V4" s="128"/>
      <c r="W4" s="126">
        <v>99.275</v>
      </c>
      <c r="X4" s="127"/>
      <c r="Y4" s="128"/>
      <c r="Z4" s="126">
        <v>93.91414999999999</v>
      </c>
      <c r="AA4" s="127"/>
      <c r="AB4" s="128"/>
      <c r="AC4" s="126">
        <v>101.35977499999998</v>
      </c>
      <c r="AD4" s="127"/>
      <c r="AE4" s="128"/>
      <c r="AF4" s="172">
        <v>109.25136811875</v>
      </c>
      <c r="AG4" s="172">
        <v>112.43787224999998</v>
      </c>
      <c r="AH4" s="179" t="s">
        <v>68</v>
      </c>
    </row>
    <row r="5" spans="1:34" s="110" customFormat="1" ht="16.5" customHeight="1">
      <c r="A5" s="122"/>
      <c r="B5" s="123"/>
      <c r="C5" s="124" t="s">
        <v>10</v>
      </c>
      <c r="D5" s="125" t="s">
        <v>11</v>
      </c>
      <c r="E5" s="126">
        <v>104.39036999999999</v>
      </c>
      <c r="F5" s="127"/>
      <c r="G5" s="128"/>
      <c r="H5" s="126">
        <v>103.821795</v>
      </c>
      <c r="I5" s="127"/>
      <c r="J5" s="128"/>
      <c r="K5" s="126">
        <v>109.16639999999998</v>
      </c>
      <c r="L5" s="127"/>
      <c r="M5" s="128"/>
      <c r="N5" s="126">
        <v>111.44069999999999</v>
      </c>
      <c r="O5" s="127"/>
      <c r="P5" s="128"/>
      <c r="Q5" s="126">
        <v>114.05614499999997</v>
      </c>
      <c r="R5" s="127"/>
      <c r="S5" s="128"/>
      <c r="T5" s="126">
        <v>115.30700999999999</v>
      </c>
      <c r="U5" s="127"/>
      <c r="V5" s="128"/>
      <c r="W5" s="126">
        <v>113.71499999999999</v>
      </c>
      <c r="X5" s="127"/>
      <c r="Y5" s="128"/>
      <c r="Z5" s="126">
        <v>107.57438999999998</v>
      </c>
      <c r="AA5" s="127"/>
      <c r="AB5" s="128"/>
      <c r="AC5" s="126">
        <v>116.10301499999998</v>
      </c>
      <c r="AD5" s="127"/>
      <c r="AE5" s="128"/>
      <c r="AF5" s="172">
        <v>122.57545105575001</v>
      </c>
      <c r="AG5" s="172">
        <v>128.79247185</v>
      </c>
      <c r="AH5" s="180"/>
    </row>
    <row r="6" spans="1:34" s="110" customFormat="1" ht="16.5" customHeight="1">
      <c r="A6" s="122"/>
      <c r="B6" s="123"/>
      <c r="C6" s="124"/>
      <c r="D6" s="125" t="s">
        <v>12</v>
      </c>
      <c r="E6" s="126">
        <v>126.75973499999999</v>
      </c>
      <c r="F6" s="127"/>
      <c r="G6" s="128"/>
      <c r="H6" s="126">
        <v>126.06932249999998</v>
      </c>
      <c r="I6" s="127"/>
      <c r="J6" s="128"/>
      <c r="K6" s="126">
        <v>132.55919999999998</v>
      </c>
      <c r="L6" s="127"/>
      <c r="M6" s="128"/>
      <c r="N6" s="126">
        <v>135.32084999999998</v>
      </c>
      <c r="O6" s="127"/>
      <c r="P6" s="128"/>
      <c r="Q6" s="126">
        <v>138.49674749999997</v>
      </c>
      <c r="R6" s="127"/>
      <c r="S6" s="128"/>
      <c r="T6" s="126">
        <v>140.01565499999998</v>
      </c>
      <c r="U6" s="127"/>
      <c r="V6" s="128"/>
      <c r="W6" s="126">
        <v>138.08249999999998</v>
      </c>
      <c r="X6" s="127"/>
      <c r="Y6" s="128"/>
      <c r="Z6" s="126">
        <v>130.62604499999998</v>
      </c>
      <c r="AA6" s="127"/>
      <c r="AB6" s="128"/>
      <c r="AC6" s="126">
        <v>140.98223249999998</v>
      </c>
      <c r="AD6" s="127"/>
      <c r="AE6" s="128"/>
      <c r="AF6" s="172">
        <v>151.958721110625</v>
      </c>
      <c r="AG6" s="172">
        <v>156.39085867499998</v>
      </c>
      <c r="AH6" s="180"/>
    </row>
    <row r="7" spans="1:34" s="110" customFormat="1" ht="16.5" customHeight="1">
      <c r="A7" s="122"/>
      <c r="B7" s="123"/>
      <c r="C7" s="124"/>
      <c r="D7" s="125" t="s">
        <v>13</v>
      </c>
      <c r="E7" s="126">
        <v>170.66997</v>
      </c>
      <c r="F7" s="127"/>
      <c r="G7" s="128"/>
      <c r="H7" s="126">
        <v>169.740395</v>
      </c>
      <c r="I7" s="127"/>
      <c r="J7" s="128"/>
      <c r="K7" s="126">
        <v>178.4784</v>
      </c>
      <c r="L7" s="127"/>
      <c r="M7" s="128"/>
      <c r="N7" s="126">
        <v>182.1967</v>
      </c>
      <c r="O7" s="127"/>
      <c r="P7" s="128"/>
      <c r="Q7" s="126">
        <v>186.47274499999997</v>
      </c>
      <c r="R7" s="127"/>
      <c r="S7" s="128"/>
      <c r="T7" s="126">
        <v>188.51781</v>
      </c>
      <c r="U7" s="127"/>
      <c r="V7" s="128"/>
      <c r="W7" s="126">
        <v>185.915</v>
      </c>
      <c r="X7" s="127"/>
      <c r="Y7" s="128"/>
      <c r="Z7" s="126">
        <v>175.87559</v>
      </c>
      <c r="AA7" s="127"/>
      <c r="AB7" s="128"/>
      <c r="AC7" s="126">
        <v>189.81921499999999</v>
      </c>
      <c r="AD7" s="127"/>
      <c r="AE7" s="128"/>
      <c r="AF7" s="172">
        <v>204.59801665875</v>
      </c>
      <c r="AG7" s="172">
        <v>210.56546985</v>
      </c>
      <c r="AH7" s="180"/>
    </row>
    <row r="8" spans="1:34" s="110" customFormat="1" ht="16.5" customHeight="1">
      <c r="A8" s="122"/>
      <c r="B8" s="129" t="s">
        <v>14</v>
      </c>
      <c r="C8" s="130" t="s">
        <v>15</v>
      </c>
      <c r="D8" s="131"/>
      <c r="E8" s="126">
        <v>2299.9021199999997</v>
      </c>
      <c r="F8" s="127"/>
      <c r="G8" s="128"/>
      <c r="H8" s="126">
        <v>2287.37542</v>
      </c>
      <c r="I8" s="127"/>
      <c r="J8" s="128"/>
      <c r="K8" s="126">
        <v>2405.1263999999996</v>
      </c>
      <c r="L8" s="127"/>
      <c r="M8" s="128"/>
      <c r="N8" s="126">
        <v>2455.2331999999997</v>
      </c>
      <c r="O8" s="127"/>
      <c r="P8" s="128"/>
      <c r="Q8" s="126">
        <v>2512.8560199999993</v>
      </c>
      <c r="R8" s="127"/>
      <c r="S8" s="128"/>
      <c r="T8" s="126">
        <v>2540.4147599999997</v>
      </c>
      <c r="U8" s="127"/>
      <c r="V8" s="128"/>
      <c r="W8" s="126">
        <v>2505.3399999999997</v>
      </c>
      <c r="X8" s="127"/>
      <c r="Y8" s="128"/>
      <c r="Z8" s="126">
        <v>2370.0516399999997</v>
      </c>
      <c r="AA8" s="127"/>
      <c r="AB8" s="128"/>
      <c r="AC8" s="126">
        <v>2557.9521399999994</v>
      </c>
      <c r="AD8" s="127"/>
      <c r="AE8" s="128"/>
      <c r="AF8" s="172">
        <v>2757.1072536149995</v>
      </c>
      <c r="AG8" s="172">
        <v>2837.5230305999994</v>
      </c>
      <c r="AH8" s="179" t="s">
        <v>16</v>
      </c>
    </row>
    <row r="9" spans="1:34" s="110" customFormat="1" ht="16.5" customHeight="1">
      <c r="A9" s="122"/>
      <c r="B9" s="129"/>
      <c r="C9" s="124" t="s">
        <v>17</v>
      </c>
      <c r="D9" s="125"/>
      <c r="E9" s="126">
        <v>2255.991885</v>
      </c>
      <c r="F9" s="127"/>
      <c r="G9" s="128"/>
      <c r="H9" s="126">
        <v>2243.7043475</v>
      </c>
      <c r="I9" s="127"/>
      <c r="J9" s="128"/>
      <c r="K9" s="126">
        <v>2359.2072</v>
      </c>
      <c r="L9" s="127"/>
      <c r="M9" s="128"/>
      <c r="N9" s="126">
        <v>2408.3573499999998</v>
      </c>
      <c r="O9" s="127"/>
      <c r="P9" s="128"/>
      <c r="Q9" s="126">
        <v>2464.8800224999995</v>
      </c>
      <c r="R9" s="127"/>
      <c r="S9" s="128"/>
      <c r="T9" s="126">
        <v>2491.9126049999995</v>
      </c>
      <c r="U9" s="127"/>
      <c r="V9" s="128"/>
      <c r="W9" s="126">
        <v>2457.5074999999997</v>
      </c>
      <c r="X9" s="127"/>
      <c r="Y9" s="128"/>
      <c r="Z9" s="126">
        <v>2324.8020949999996</v>
      </c>
      <c r="AA9" s="127"/>
      <c r="AB9" s="128"/>
      <c r="AC9" s="126">
        <v>2509.1151574999994</v>
      </c>
      <c r="AD9" s="127"/>
      <c r="AE9" s="128"/>
      <c r="AF9" s="172">
        <v>2704.467958066875</v>
      </c>
      <c r="AG9" s="172">
        <v>2783.3484194249995</v>
      </c>
      <c r="AH9" s="181"/>
    </row>
    <row r="10" spans="1:34" s="110" customFormat="1" ht="15.75" customHeight="1">
      <c r="A10" s="122"/>
      <c r="B10" s="129"/>
      <c r="C10" s="132" t="s">
        <v>18</v>
      </c>
      <c r="D10" s="133"/>
      <c r="E10" s="126">
        <v>2440.74627</v>
      </c>
      <c r="F10" s="127"/>
      <c r="G10" s="128"/>
      <c r="H10" s="126">
        <v>2427.452445</v>
      </c>
      <c r="I10" s="127"/>
      <c r="J10" s="128"/>
      <c r="K10" s="126">
        <v>2552.4143999999997</v>
      </c>
      <c r="L10" s="127"/>
      <c r="M10" s="128"/>
      <c r="N10" s="126">
        <v>2605.5897</v>
      </c>
      <c r="O10" s="127"/>
      <c r="P10" s="128"/>
      <c r="Q10" s="126">
        <v>2666.741295</v>
      </c>
      <c r="R10" s="127"/>
      <c r="S10" s="128"/>
      <c r="T10" s="126">
        <v>2695.98771</v>
      </c>
      <c r="U10" s="127"/>
      <c r="V10" s="128"/>
      <c r="W10" s="126">
        <v>2658.765</v>
      </c>
      <c r="X10" s="127"/>
      <c r="Y10" s="128"/>
      <c r="Z10" s="126">
        <v>2515.1916899999997</v>
      </c>
      <c r="AA10" s="127"/>
      <c r="AB10" s="128"/>
      <c r="AC10" s="126">
        <v>2714.5990649999994</v>
      </c>
      <c r="AD10" s="127"/>
      <c r="AE10" s="128"/>
      <c r="AF10" s="172">
        <v>2925.95027707125</v>
      </c>
      <c r="AG10" s="172">
        <v>3011.2906513499997</v>
      </c>
      <c r="AH10" s="181"/>
    </row>
    <row r="11" spans="1:34" s="110" customFormat="1" ht="27" customHeight="1">
      <c r="A11" s="122"/>
      <c r="B11" s="123"/>
      <c r="C11" s="124" t="s">
        <v>19</v>
      </c>
      <c r="D11" s="125"/>
      <c r="E11" s="126">
        <v>1046.389185</v>
      </c>
      <c r="F11" s="127"/>
      <c r="G11" s="128"/>
      <c r="H11" s="126">
        <v>1040.6898975</v>
      </c>
      <c r="I11" s="127"/>
      <c r="J11" s="128"/>
      <c r="K11" s="126">
        <v>1094.2631999999999</v>
      </c>
      <c r="L11" s="127"/>
      <c r="M11" s="128"/>
      <c r="N11" s="126">
        <v>1117.0603499999997</v>
      </c>
      <c r="O11" s="127"/>
      <c r="P11" s="128"/>
      <c r="Q11" s="126">
        <v>1143.2770724999998</v>
      </c>
      <c r="R11" s="127"/>
      <c r="S11" s="128"/>
      <c r="T11" s="126">
        <v>1155.8155049999998</v>
      </c>
      <c r="U11" s="127"/>
      <c r="V11" s="128"/>
      <c r="W11" s="126">
        <v>1139.8574999999998</v>
      </c>
      <c r="X11" s="127"/>
      <c r="Y11" s="128"/>
      <c r="Z11" s="126">
        <v>1078.305195</v>
      </c>
      <c r="AA11" s="127"/>
      <c r="AB11" s="128"/>
      <c r="AC11" s="126">
        <v>1163.7945074999998</v>
      </c>
      <c r="AD11" s="127"/>
      <c r="AE11" s="128"/>
      <c r="AF11" s="172">
        <v>1254.4043448543748</v>
      </c>
      <c r="AG11" s="172">
        <v>1290.9912059249998</v>
      </c>
      <c r="AH11" s="182" t="s">
        <v>20</v>
      </c>
    </row>
    <row r="12" spans="1:34" s="110" customFormat="1" ht="16.5" customHeight="1">
      <c r="A12" s="122"/>
      <c r="B12" s="134" t="s">
        <v>21</v>
      </c>
      <c r="C12" s="130" t="s">
        <v>22</v>
      </c>
      <c r="D12" s="131" t="s">
        <v>23</v>
      </c>
      <c r="E12" s="126">
        <v>1682.673345</v>
      </c>
      <c r="F12" s="127"/>
      <c r="G12" s="128"/>
      <c r="H12" s="126">
        <v>1673.5084574999998</v>
      </c>
      <c r="I12" s="127"/>
      <c r="J12" s="128"/>
      <c r="K12" s="126">
        <v>1759.6583999999996</v>
      </c>
      <c r="L12" s="127"/>
      <c r="M12" s="128"/>
      <c r="N12" s="126">
        <v>1796.3179499999997</v>
      </c>
      <c r="O12" s="127"/>
      <c r="P12" s="128"/>
      <c r="Q12" s="126">
        <v>1838.4764324999996</v>
      </c>
      <c r="R12" s="127"/>
      <c r="S12" s="128"/>
      <c r="T12" s="126">
        <v>1858.6391849999998</v>
      </c>
      <c r="U12" s="127"/>
      <c r="V12" s="128"/>
      <c r="W12" s="126">
        <v>1832.9774999999997</v>
      </c>
      <c r="X12" s="127"/>
      <c r="Y12" s="128"/>
      <c r="Z12" s="126">
        <v>1733.9967149999998</v>
      </c>
      <c r="AA12" s="127"/>
      <c r="AB12" s="128"/>
      <c r="AC12" s="126">
        <v>1871.4700274999996</v>
      </c>
      <c r="AD12" s="127"/>
      <c r="AE12" s="128"/>
      <c r="AF12" s="172">
        <v>1996.488532834125</v>
      </c>
      <c r="AG12" s="172">
        <v>2076.0119867249996</v>
      </c>
      <c r="AH12" s="183" t="s">
        <v>69</v>
      </c>
    </row>
    <row r="13" spans="1:34" s="110" customFormat="1" ht="16.5" customHeight="1">
      <c r="A13" s="122"/>
      <c r="B13" s="134"/>
      <c r="C13" s="124"/>
      <c r="D13" s="125" t="s">
        <v>25</v>
      </c>
      <c r="E13" s="126">
        <v>1897.25355</v>
      </c>
      <c r="F13" s="127"/>
      <c r="G13" s="128"/>
      <c r="H13" s="126">
        <v>1886.919925</v>
      </c>
      <c r="I13" s="127"/>
      <c r="J13" s="128"/>
      <c r="K13" s="126">
        <v>1984.0559999999998</v>
      </c>
      <c r="L13" s="127"/>
      <c r="M13" s="128"/>
      <c r="N13" s="126">
        <v>2025.3905</v>
      </c>
      <c r="O13" s="127"/>
      <c r="P13" s="128"/>
      <c r="Q13" s="126">
        <v>2072.925175</v>
      </c>
      <c r="R13" s="127"/>
      <c r="S13" s="128"/>
      <c r="T13" s="126">
        <v>2095.65915</v>
      </c>
      <c r="U13" s="127"/>
      <c r="V13" s="128"/>
      <c r="W13" s="126">
        <v>2066.725</v>
      </c>
      <c r="X13" s="127"/>
      <c r="Y13" s="128"/>
      <c r="Z13" s="126">
        <v>1955.1218499999998</v>
      </c>
      <c r="AA13" s="127"/>
      <c r="AB13" s="128"/>
      <c r="AC13" s="126">
        <v>2110.1262249999995</v>
      </c>
      <c r="AD13" s="127"/>
      <c r="AE13" s="128"/>
      <c r="AF13" s="172">
        <v>2251.08751363375</v>
      </c>
      <c r="AG13" s="172">
        <v>2340.7520677499997</v>
      </c>
      <c r="AH13" s="184"/>
    </row>
    <row r="14" spans="1:34" s="110" customFormat="1" ht="16.5" customHeight="1">
      <c r="A14" s="122"/>
      <c r="B14" s="134"/>
      <c r="C14" s="124" t="s">
        <v>26</v>
      </c>
      <c r="D14" s="125"/>
      <c r="E14" s="126">
        <v>1832.63094</v>
      </c>
      <c r="F14" s="127"/>
      <c r="G14" s="128"/>
      <c r="H14" s="126">
        <v>1822.64929</v>
      </c>
      <c r="I14" s="127"/>
      <c r="J14" s="128"/>
      <c r="K14" s="126">
        <v>1916.4768</v>
      </c>
      <c r="L14" s="127"/>
      <c r="M14" s="128"/>
      <c r="N14" s="126">
        <v>1956.4034</v>
      </c>
      <c r="O14" s="127"/>
      <c r="P14" s="128"/>
      <c r="Q14" s="126">
        <v>2002.3189899999998</v>
      </c>
      <c r="R14" s="127"/>
      <c r="S14" s="128"/>
      <c r="T14" s="126">
        <v>2024.27862</v>
      </c>
      <c r="U14" s="127"/>
      <c r="V14" s="128"/>
      <c r="W14" s="126">
        <v>1996.33</v>
      </c>
      <c r="X14" s="127"/>
      <c r="Y14" s="128"/>
      <c r="Z14" s="126">
        <v>1888.5281799999998</v>
      </c>
      <c r="AA14" s="127"/>
      <c r="AB14" s="128"/>
      <c r="AC14" s="126">
        <v>2038.2529299999997</v>
      </c>
      <c r="AD14" s="127"/>
      <c r="AE14" s="128"/>
      <c r="AF14" s="172">
        <v>2174.4129170995</v>
      </c>
      <c r="AG14" s="172">
        <v>2261.0233946999997</v>
      </c>
      <c r="AH14" s="184"/>
    </row>
    <row r="15" spans="1:34" s="110" customFormat="1" ht="16.5" customHeight="1">
      <c r="A15" s="122"/>
      <c r="B15" s="134"/>
      <c r="C15" s="132" t="s">
        <v>27</v>
      </c>
      <c r="D15" s="125"/>
      <c r="E15" s="126">
        <v>1637.1061199999997</v>
      </c>
      <c r="F15" s="127"/>
      <c r="G15" s="128"/>
      <c r="H15" s="126">
        <v>1628.1894199999997</v>
      </c>
      <c r="I15" s="127"/>
      <c r="J15" s="128"/>
      <c r="K15" s="126">
        <v>1712.0063999999995</v>
      </c>
      <c r="L15" s="127"/>
      <c r="M15" s="128"/>
      <c r="N15" s="126">
        <v>1747.6731999999997</v>
      </c>
      <c r="O15" s="127"/>
      <c r="P15" s="128"/>
      <c r="Q15" s="126">
        <v>1788.6900199999995</v>
      </c>
      <c r="R15" s="127"/>
      <c r="S15" s="128"/>
      <c r="T15" s="126">
        <v>1808.3067599999997</v>
      </c>
      <c r="U15" s="127"/>
      <c r="V15" s="128"/>
      <c r="W15" s="126">
        <v>1783.3399999999997</v>
      </c>
      <c r="X15" s="127"/>
      <c r="Y15" s="128"/>
      <c r="Z15" s="126">
        <v>1687.0396399999995</v>
      </c>
      <c r="AA15" s="127"/>
      <c r="AB15" s="128"/>
      <c r="AC15" s="126">
        <v>1820.7901399999996</v>
      </c>
      <c r="AD15" s="127"/>
      <c r="AE15" s="128"/>
      <c r="AF15" s="172">
        <v>1942.4231122009999</v>
      </c>
      <c r="AG15" s="172">
        <v>2019.7930505999996</v>
      </c>
      <c r="AH15" s="184"/>
    </row>
    <row r="16" spans="1:34" s="110" customFormat="1" ht="16.5" customHeight="1">
      <c r="A16" s="122"/>
      <c r="B16" s="135"/>
      <c r="C16" s="124" t="s">
        <v>70</v>
      </c>
      <c r="D16" s="136" t="s">
        <v>29</v>
      </c>
      <c r="E16" s="126">
        <v>1367.01675</v>
      </c>
      <c r="F16" s="127"/>
      <c r="G16" s="128"/>
      <c r="H16" s="126">
        <v>1359.571125</v>
      </c>
      <c r="I16" s="127"/>
      <c r="J16" s="128"/>
      <c r="K16" s="126">
        <v>1429.56</v>
      </c>
      <c r="L16" s="127"/>
      <c r="M16" s="128"/>
      <c r="N16" s="126">
        <v>1459.3425</v>
      </c>
      <c r="O16" s="127"/>
      <c r="P16" s="128"/>
      <c r="Q16" s="126">
        <v>1493.592375</v>
      </c>
      <c r="R16" s="127"/>
      <c r="S16" s="128"/>
      <c r="T16" s="126">
        <v>1509.97275</v>
      </c>
      <c r="U16" s="127"/>
      <c r="V16" s="128"/>
      <c r="W16" s="126">
        <v>1489.125</v>
      </c>
      <c r="X16" s="127"/>
      <c r="Y16" s="128"/>
      <c r="Z16" s="126">
        <v>1408.71225</v>
      </c>
      <c r="AA16" s="127"/>
      <c r="AB16" s="128"/>
      <c r="AC16" s="126">
        <v>1520.3966249999999</v>
      </c>
      <c r="AD16" s="127"/>
      <c r="AE16" s="128"/>
      <c r="AF16" s="172">
        <v>1621.96261899375</v>
      </c>
      <c r="AG16" s="172">
        <v>1686.56808375</v>
      </c>
      <c r="AH16" s="184"/>
    </row>
    <row r="17" spans="1:34" s="110" customFormat="1" ht="16.5" customHeight="1">
      <c r="A17" s="122"/>
      <c r="B17" s="135"/>
      <c r="C17" s="124"/>
      <c r="D17" s="136" t="s">
        <v>30</v>
      </c>
      <c r="E17" s="126">
        <v>1405.4423481</v>
      </c>
      <c r="F17" s="127"/>
      <c r="G17" s="128"/>
      <c r="H17" s="126">
        <v>1397.78743335</v>
      </c>
      <c r="I17" s="127"/>
      <c r="J17" s="128"/>
      <c r="K17" s="126">
        <v>1469.7436319999997</v>
      </c>
      <c r="L17" s="127"/>
      <c r="M17" s="128"/>
      <c r="N17" s="126">
        <v>1500.363291</v>
      </c>
      <c r="O17" s="127"/>
      <c r="P17" s="128"/>
      <c r="Q17" s="126">
        <v>1535.5758988499997</v>
      </c>
      <c r="R17" s="127"/>
      <c r="S17" s="128"/>
      <c r="T17" s="126">
        <v>1552.4167112999999</v>
      </c>
      <c r="U17" s="127"/>
      <c r="V17" s="128"/>
      <c r="W17" s="126">
        <v>1530.9829499999998</v>
      </c>
      <c r="X17" s="127"/>
      <c r="Y17" s="128"/>
      <c r="Z17" s="126">
        <v>1448.3098706999997</v>
      </c>
      <c r="AA17" s="127"/>
      <c r="AB17" s="128"/>
      <c r="AC17" s="126">
        <v>1563.1335919499998</v>
      </c>
      <c r="AD17" s="127"/>
      <c r="AE17" s="128"/>
      <c r="AF17" s="172">
        <v>1667.5545137021925</v>
      </c>
      <c r="AG17" s="172">
        <v>1733.9759793404999</v>
      </c>
      <c r="AH17" s="184"/>
    </row>
    <row r="18" spans="1:34" s="110" customFormat="1" ht="16.5" customHeight="1">
      <c r="A18" s="122"/>
      <c r="B18" s="135"/>
      <c r="C18" s="124"/>
      <c r="D18" s="136" t="s">
        <v>31</v>
      </c>
      <c r="E18" s="126">
        <v>1448.46609345</v>
      </c>
      <c r="F18" s="127"/>
      <c r="G18" s="128"/>
      <c r="H18" s="126">
        <v>1440.576844575</v>
      </c>
      <c r="I18" s="127"/>
      <c r="J18" s="128"/>
      <c r="K18" s="126">
        <v>1514.735784</v>
      </c>
      <c r="L18" s="127"/>
      <c r="M18" s="128"/>
      <c r="N18" s="126">
        <v>1546.2927794999998</v>
      </c>
      <c r="O18" s="127"/>
      <c r="P18" s="128"/>
      <c r="Q18" s="126">
        <v>1582.5833243249997</v>
      </c>
      <c r="R18" s="127"/>
      <c r="S18" s="128"/>
      <c r="T18" s="126">
        <v>1599.93967185</v>
      </c>
      <c r="U18" s="127"/>
      <c r="V18" s="128"/>
      <c r="W18" s="126">
        <v>1577.849775</v>
      </c>
      <c r="X18" s="127"/>
      <c r="Y18" s="128"/>
      <c r="Z18" s="126">
        <v>1492.64588715</v>
      </c>
      <c r="AA18" s="127"/>
      <c r="AB18" s="128"/>
      <c r="AC18" s="126">
        <v>1610.9846202749998</v>
      </c>
      <c r="AD18" s="127"/>
      <c r="AE18" s="128"/>
      <c r="AF18" s="172">
        <v>1718.6021008563414</v>
      </c>
      <c r="AG18" s="172">
        <v>1787.05687666725</v>
      </c>
      <c r="AH18" s="184"/>
    </row>
    <row r="19" spans="1:34" s="110" customFormat="1" ht="16.5" customHeight="1">
      <c r="A19" s="122"/>
      <c r="B19" s="135"/>
      <c r="C19" s="124"/>
      <c r="D19" s="136" t="s">
        <v>32</v>
      </c>
      <c r="E19" s="126">
        <v>1473.892605</v>
      </c>
      <c r="F19" s="127"/>
      <c r="G19" s="128"/>
      <c r="H19" s="126">
        <v>1465.8648675</v>
      </c>
      <c r="I19" s="127"/>
      <c r="J19" s="128"/>
      <c r="K19" s="126">
        <v>1541.3256</v>
      </c>
      <c r="L19" s="127"/>
      <c r="M19" s="128"/>
      <c r="N19" s="126">
        <v>1573.43655</v>
      </c>
      <c r="O19" s="127"/>
      <c r="P19" s="128"/>
      <c r="Q19" s="126">
        <v>1610.3641424999996</v>
      </c>
      <c r="R19" s="127"/>
      <c r="S19" s="128"/>
      <c r="T19" s="126">
        <v>1628.025165</v>
      </c>
      <c r="U19" s="127"/>
      <c r="V19" s="128"/>
      <c r="W19" s="126">
        <v>1605.5475</v>
      </c>
      <c r="X19" s="127"/>
      <c r="Y19" s="128"/>
      <c r="Z19" s="126">
        <v>1518.8479349999998</v>
      </c>
      <c r="AA19" s="127"/>
      <c r="AB19" s="128"/>
      <c r="AC19" s="126">
        <v>1639.2639974999997</v>
      </c>
      <c r="AD19" s="127"/>
      <c r="AE19" s="128"/>
      <c r="AF19" s="172">
        <v>1748.7706055696249</v>
      </c>
      <c r="AG19" s="172">
        <v>1818.4270430249999</v>
      </c>
      <c r="AH19" s="184"/>
    </row>
    <row r="20" spans="1:34" s="110" customFormat="1" ht="24">
      <c r="A20" s="122"/>
      <c r="B20" s="135"/>
      <c r="C20" s="124"/>
      <c r="D20" s="137" t="s">
        <v>33</v>
      </c>
      <c r="E20" s="126">
        <v>1580.0062445999997</v>
      </c>
      <c r="F20" s="127"/>
      <c r="G20" s="128"/>
      <c r="H20" s="126">
        <v>1571.4005460999997</v>
      </c>
      <c r="I20" s="127"/>
      <c r="J20" s="128"/>
      <c r="K20" s="126">
        <v>1652.2941119999996</v>
      </c>
      <c r="L20" s="127"/>
      <c r="M20" s="128"/>
      <c r="N20" s="126">
        <v>1686.7169059999997</v>
      </c>
      <c r="O20" s="127"/>
      <c r="P20" s="128"/>
      <c r="Q20" s="126">
        <v>1726.3031190999995</v>
      </c>
      <c r="R20" s="127"/>
      <c r="S20" s="128"/>
      <c r="T20" s="126">
        <v>1745.2356557999997</v>
      </c>
      <c r="U20" s="127"/>
      <c r="V20" s="128"/>
      <c r="W20" s="126">
        <v>1721.1396999999997</v>
      </c>
      <c r="X20" s="127"/>
      <c r="Y20" s="128"/>
      <c r="Z20" s="126">
        <v>1628.1981561999996</v>
      </c>
      <c r="AA20" s="127"/>
      <c r="AB20" s="128"/>
      <c r="AC20" s="126">
        <v>1757.2836336999997</v>
      </c>
      <c r="AD20" s="127"/>
      <c r="AE20" s="128"/>
      <c r="AF20" s="172">
        <v>1874.674225109455</v>
      </c>
      <c r="AG20" s="172">
        <v>1949.3456128229996</v>
      </c>
      <c r="AH20" s="184"/>
    </row>
    <row r="21" spans="1:34" s="110" customFormat="1" ht="16.5" customHeight="1">
      <c r="A21" s="122"/>
      <c r="B21" s="135"/>
      <c r="C21" s="132"/>
      <c r="D21" s="137" t="s">
        <v>34</v>
      </c>
      <c r="E21" s="126">
        <v>1727.412075</v>
      </c>
      <c r="F21" s="127"/>
      <c r="G21" s="128"/>
      <c r="H21" s="126">
        <v>1718.0035125</v>
      </c>
      <c r="I21" s="127"/>
      <c r="J21" s="128"/>
      <c r="K21" s="126">
        <v>1806.4439999999997</v>
      </c>
      <c r="L21" s="127"/>
      <c r="M21" s="128"/>
      <c r="N21" s="126">
        <v>1844.0782499999998</v>
      </c>
      <c r="O21" s="127"/>
      <c r="P21" s="128"/>
      <c r="Q21" s="126">
        <v>1887.3576374999996</v>
      </c>
      <c r="R21" s="127"/>
      <c r="S21" s="128"/>
      <c r="T21" s="126">
        <v>1908.0564749999999</v>
      </c>
      <c r="U21" s="127"/>
      <c r="V21" s="128"/>
      <c r="W21" s="126">
        <v>1881.7124999999999</v>
      </c>
      <c r="X21" s="127"/>
      <c r="Y21" s="128"/>
      <c r="Z21" s="126">
        <v>1780.1000249999997</v>
      </c>
      <c r="AA21" s="127"/>
      <c r="AB21" s="128"/>
      <c r="AC21" s="126">
        <v>1921.2284624999998</v>
      </c>
      <c r="AD21" s="127"/>
      <c r="AE21" s="128"/>
      <c r="AF21" s="172">
        <v>2049.570945819375</v>
      </c>
      <c r="AG21" s="172">
        <v>2131.2087603749997</v>
      </c>
      <c r="AH21" s="185"/>
    </row>
    <row r="22" spans="1:34" s="110" customFormat="1" ht="16.5" customHeight="1">
      <c r="A22" s="122"/>
      <c r="B22" s="135"/>
      <c r="C22" s="124" t="s">
        <v>35</v>
      </c>
      <c r="D22" s="136" t="s">
        <v>29</v>
      </c>
      <c r="E22" s="126">
        <v>1732.3830449999998</v>
      </c>
      <c r="F22" s="127"/>
      <c r="G22" s="128"/>
      <c r="H22" s="126">
        <v>1722.9474074999998</v>
      </c>
      <c r="I22" s="127"/>
      <c r="J22" s="128"/>
      <c r="K22" s="126">
        <v>1811.6423999999997</v>
      </c>
      <c r="L22" s="127"/>
      <c r="M22" s="128"/>
      <c r="N22" s="126">
        <v>1849.38495</v>
      </c>
      <c r="O22" s="127"/>
      <c r="P22" s="128"/>
      <c r="Q22" s="126">
        <v>1892.7888824999995</v>
      </c>
      <c r="R22" s="127"/>
      <c r="S22" s="128"/>
      <c r="T22" s="126">
        <v>1913.5472849999999</v>
      </c>
      <c r="U22" s="127"/>
      <c r="V22" s="128"/>
      <c r="W22" s="126">
        <v>1887.1274999999998</v>
      </c>
      <c r="X22" s="127"/>
      <c r="Y22" s="128"/>
      <c r="Z22" s="126">
        <v>1785.2226149999997</v>
      </c>
      <c r="AA22" s="127"/>
      <c r="AB22" s="128"/>
      <c r="AC22" s="126">
        <v>1926.7571774999997</v>
      </c>
      <c r="AD22" s="127"/>
      <c r="AE22" s="128"/>
      <c r="AF22" s="172">
        <v>2055.468991706625</v>
      </c>
      <c r="AG22" s="172">
        <v>2137.341735225</v>
      </c>
      <c r="AH22" s="186" t="s">
        <v>71</v>
      </c>
    </row>
    <row r="23" spans="1:34" s="110" customFormat="1" ht="18.75" customHeight="1">
      <c r="A23" s="122"/>
      <c r="B23" s="135"/>
      <c r="C23" s="124"/>
      <c r="D23" s="136" t="s">
        <v>37</v>
      </c>
      <c r="E23" s="126">
        <v>1480.47914025</v>
      </c>
      <c r="F23" s="127"/>
      <c r="G23" s="128"/>
      <c r="H23" s="126">
        <v>1472.415528375</v>
      </c>
      <c r="I23" s="127"/>
      <c r="J23" s="128"/>
      <c r="K23" s="126">
        <v>1548.21348</v>
      </c>
      <c r="L23" s="127"/>
      <c r="M23" s="128"/>
      <c r="N23" s="126">
        <v>1580.4679274999999</v>
      </c>
      <c r="O23" s="127"/>
      <c r="P23" s="128"/>
      <c r="Q23" s="126">
        <v>1617.5605421249998</v>
      </c>
      <c r="R23" s="127"/>
      <c r="S23" s="128"/>
      <c r="T23" s="126">
        <v>1635.30048825</v>
      </c>
      <c r="U23" s="127"/>
      <c r="V23" s="128"/>
      <c r="W23" s="126">
        <v>1612.7223749999998</v>
      </c>
      <c r="X23" s="127"/>
      <c r="Y23" s="128"/>
      <c r="Z23" s="126">
        <v>1525.6353667499998</v>
      </c>
      <c r="AA23" s="127"/>
      <c r="AB23" s="128"/>
      <c r="AC23" s="126">
        <v>1646.5895448749998</v>
      </c>
      <c r="AD23" s="127"/>
      <c r="AE23" s="128"/>
      <c r="AF23" s="172">
        <v>1756.585516370231</v>
      </c>
      <c r="AG23" s="172">
        <v>1826.5532347012497</v>
      </c>
      <c r="AH23" s="187"/>
    </row>
    <row r="24" spans="1:34" s="110" customFormat="1" ht="18" customHeight="1">
      <c r="A24" s="122"/>
      <c r="B24" s="135"/>
      <c r="C24" s="124"/>
      <c r="D24" s="136" t="s">
        <v>38</v>
      </c>
      <c r="E24" s="126">
        <v>1540.2964792500002</v>
      </c>
      <c r="F24" s="127"/>
      <c r="G24" s="128"/>
      <c r="H24" s="126">
        <v>1531.907064875</v>
      </c>
      <c r="I24" s="127"/>
      <c r="J24" s="128"/>
      <c r="K24" s="126">
        <v>1610.76756</v>
      </c>
      <c r="L24" s="127"/>
      <c r="M24" s="128"/>
      <c r="N24" s="126">
        <v>1644.3252175</v>
      </c>
      <c r="O24" s="127"/>
      <c r="P24" s="128"/>
      <c r="Q24" s="126">
        <v>1682.9165236249999</v>
      </c>
      <c r="R24" s="127"/>
      <c r="S24" s="128"/>
      <c r="T24" s="126">
        <v>1701.37323525</v>
      </c>
      <c r="U24" s="127"/>
      <c r="V24" s="128"/>
      <c r="W24" s="126">
        <v>1677.882875</v>
      </c>
      <c r="X24" s="127"/>
      <c r="Y24" s="128"/>
      <c r="Z24" s="126">
        <v>1587.27719975</v>
      </c>
      <c r="AA24" s="127"/>
      <c r="AB24" s="128"/>
      <c r="AC24" s="126">
        <v>1713.1184153749998</v>
      </c>
      <c r="AD24" s="127"/>
      <c r="AE24" s="128"/>
      <c r="AF24" s="172">
        <v>1827.5586685468065</v>
      </c>
      <c r="AG24" s="172">
        <v>1900.35336539625</v>
      </c>
      <c r="AH24" s="187"/>
    </row>
    <row r="25" spans="1:34" s="110" customFormat="1" ht="24">
      <c r="A25" s="122"/>
      <c r="B25" s="135"/>
      <c r="C25" s="124"/>
      <c r="D25" s="138" t="s">
        <v>39</v>
      </c>
      <c r="E25" s="126">
        <v>1583.253945</v>
      </c>
      <c r="F25" s="127"/>
      <c r="G25" s="128"/>
      <c r="H25" s="126">
        <v>1574.6305575</v>
      </c>
      <c r="I25" s="127"/>
      <c r="J25" s="128"/>
      <c r="K25" s="126">
        <v>1655.6903999999997</v>
      </c>
      <c r="L25" s="127"/>
      <c r="M25" s="128"/>
      <c r="N25" s="126">
        <v>1690.1839499999999</v>
      </c>
      <c r="O25" s="127"/>
      <c r="P25" s="128"/>
      <c r="Q25" s="126">
        <v>1729.8515324999996</v>
      </c>
      <c r="R25" s="127"/>
      <c r="S25" s="128"/>
      <c r="T25" s="126">
        <v>1748.8229849999998</v>
      </c>
      <c r="U25" s="127"/>
      <c r="V25" s="128"/>
      <c r="W25" s="126">
        <v>1724.6774999999998</v>
      </c>
      <c r="X25" s="127"/>
      <c r="Y25" s="128"/>
      <c r="Z25" s="126">
        <v>1631.5449149999997</v>
      </c>
      <c r="AA25" s="127"/>
      <c r="AB25" s="128"/>
      <c r="AC25" s="126">
        <v>1760.8957274999996</v>
      </c>
      <c r="AD25" s="127"/>
      <c r="AE25" s="128"/>
      <c r="AF25" s="172">
        <v>1878.5276150891248</v>
      </c>
      <c r="AG25" s="172">
        <v>1953.3524897249997</v>
      </c>
      <c r="AH25" s="187"/>
    </row>
    <row r="26" spans="1:34" s="110" customFormat="1" ht="25.5" customHeight="1">
      <c r="A26" s="122"/>
      <c r="B26" s="135"/>
      <c r="C26" s="132"/>
      <c r="D26" s="139" t="s">
        <v>34</v>
      </c>
      <c r="E26" s="126">
        <v>1730.7260549999999</v>
      </c>
      <c r="F26" s="127"/>
      <c r="G26" s="128"/>
      <c r="H26" s="126">
        <v>1721.2994425</v>
      </c>
      <c r="I26" s="127"/>
      <c r="J26" s="128"/>
      <c r="K26" s="126">
        <v>1809.9095999999997</v>
      </c>
      <c r="L26" s="127"/>
      <c r="M26" s="128"/>
      <c r="N26" s="126">
        <v>1847.6160499999996</v>
      </c>
      <c r="O26" s="127"/>
      <c r="P26" s="128"/>
      <c r="Q26" s="126">
        <v>1890.9784674999996</v>
      </c>
      <c r="R26" s="127"/>
      <c r="S26" s="128"/>
      <c r="T26" s="126">
        <v>1911.7170149999997</v>
      </c>
      <c r="U26" s="127"/>
      <c r="V26" s="128"/>
      <c r="W26" s="126">
        <v>1885.3224999999998</v>
      </c>
      <c r="X26" s="127"/>
      <c r="Y26" s="128"/>
      <c r="Z26" s="126">
        <v>1783.5150849999998</v>
      </c>
      <c r="AA26" s="127"/>
      <c r="AB26" s="128"/>
      <c r="AC26" s="126">
        <v>1924.9142724999997</v>
      </c>
      <c r="AD26" s="127"/>
      <c r="AE26" s="128"/>
      <c r="AF26" s="172">
        <v>2053.502976410875</v>
      </c>
      <c r="AG26" s="172">
        <v>2135.2974102749995</v>
      </c>
      <c r="AH26" s="187"/>
    </row>
    <row r="27" spans="1:34" s="110" customFormat="1" ht="106.5" customHeight="1">
      <c r="A27" s="122"/>
      <c r="B27" s="123" t="s">
        <v>40</v>
      </c>
      <c r="C27" s="140" t="s">
        <v>41</v>
      </c>
      <c r="D27" s="140"/>
      <c r="E27" s="141">
        <v>709.6</v>
      </c>
      <c r="F27" s="141"/>
      <c r="G27" s="141"/>
      <c r="H27" s="141">
        <v>724.8</v>
      </c>
      <c r="I27" s="141"/>
      <c r="J27" s="141"/>
      <c r="K27" s="141">
        <v>710.4</v>
      </c>
      <c r="L27" s="141"/>
      <c r="M27" s="141"/>
      <c r="N27" s="141">
        <v>749.6</v>
      </c>
      <c r="O27" s="141"/>
      <c r="P27" s="141"/>
      <c r="Q27" s="141">
        <v>780.8</v>
      </c>
      <c r="R27" s="141"/>
      <c r="S27" s="141"/>
      <c r="T27" s="141">
        <v>780.8</v>
      </c>
      <c r="U27" s="141"/>
      <c r="V27" s="141"/>
      <c r="W27" s="141">
        <v>800</v>
      </c>
      <c r="X27" s="141"/>
      <c r="Y27" s="141"/>
      <c r="Z27" s="141">
        <v>796</v>
      </c>
      <c r="AA27" s="141"/>
      <c r="AB27" s="141"/>
      <c r="AC27" s="141">
        <v>816.8</v>
      </c>
      <c r="AD27" s="141"/>
      <c r="AE27" s="141"/>
      <c r="AF27" s="172">
        <v>902.9680000000001</v>
      </c>
      <c r="AG27" s="172">
        <v>906</v>
      </c>
      <c r="AH27" s="188" t="s">
        <v>42</v>
      </c>
    </row>
    <row r="28" spans="1:34" s="110" customFormat="1" ht="18" customHeight="1">
      <c r="A28" s="122"/>
      <c r="B28" s="129"/>
      <c r="C28" s="142" t="s">
        <v>43</v>
      </c>
      <c r="D28" s="143" t="s">
        <v>44</v>
      </c>
      <c r="E28" s="126">
        <v>416.7329849999999</v>
      </c>
      <c r="F28" s="127"/>
      <c r="G28" s="128"/>
      <c r="H28" s="126">
        <v>414.4631974999999</v>
      </c>
      <c r="I28" s="127"/>
      <c r="J28" s="128"/>
      <c r="K28" s="126">
        <v>435.7991999999999</v>
      </c>
      <c r="L28" s="127"/>
      <c r="M28" s="128"/>
      <c r="N28" s="126">
        <v>444.8783499999999</v>
      </c>
      <c r="O28" s="127"/>
      <c r="P28" s="128"/>
      <c r="Q28" s="167">
        <v>455.3193724999999</v>
      </c>
      <c r="R28" s="168"/>
      <c r="S28" s="169"/>
      <c r="T28" s="126">
        <v>460.31290499999994</v>
      </c>
      <c r="U28" s="127"/>
      <c r="V28" s="128"/>
      <c r="W28" s="167">
        <v>453.9574999999999</v>
      </c>
      <c r="X28" s="168"/>
      <c r="Y28" s="169"/>
      <c r="Z28" s="167">
        <v>429.4437949999999</v>
      </c>
      <c r="AA28" s="168"/>
      <c r="AB28" s="169"/>
      <c r="AC28" s="167">
        <v>463.4906074999999</v>
      </c>
      <c r="AD28" s="168"/>
      <c r="AE28" s="169"/>
      <c r="AF28" s="172">
        <v>512.386369825</v>
      </c>
      <c r="AG28" s="172">
        <v>514.1477249249999</v>
      </c>
      <c r="AH28" s="189" t="s">
        <v>45</v>
      </c>
    </row>
    <row r="29" spans="1:34" s="110" customFormat="1" ht="18" customHeight="1">
      <c r="A29" s="122"/>
      <c r="B29" s="144"/>
      <c r="C29" s="145"/>
      <c r="D29" s="133" t="s">
        <v>46</v>
      </c>
      <c r="E29" s="126">
        <v>712.5057</v>
      </c>
      <c r="F29" s="127"/>
      <c r="G29" s="128"/>
      <c r="H29" s="126">
        <v>708.62495</v>
      </c>
      <c r="I29" s="127"/>
      <c r="J29" s="128"/>
      <c r="K29" s="126">
        <v>745.1039999999999</v>
      </c>
      <c r="L29" s="127"/>
      <c r="M29" s="128"/>
      <c r="N29" s="126">
        <v>760.627</v>
      </c>
      <c r="O29" s="127"/>
      <c r="P29" s="128"/>
      <c r="Q29" s="167">
        <v>778.4784499999998</v>
      </c>
      <c r="R29" s="168"/>
      <c r="S29" s="169"/>
      <c r="T29" s="126">
        <v>787.0160999999999</v>
      </c>
      <c r="U29" s="127"/>
      <c r="V29" s="128"/>
      <c r="W29" s="167">
        <v>776.15</v>
      </c>
      <c r="X29" s="168"/>
      <c r="Y29" s="169"/>
      <c r="Z29" s="167">
        <v>734.2379</v>
      </c>
      <c r="AA29" s="168"/>
      <c r="AB29" s="169"/>
      <c r="AC29" s="167">
        <v>792.4491499999999</v>
      </c>
      <c r="AD29" s="168"/>
      <c r="AE29" s="169"/>
      <c r="AF29" s="172">
        <v>876.0482665000001</v>
      </c>
      <c r="AG29" s="172">
        <v>879.0597285</v>
      </c>
      <c r="AH29" s="190"/>
    </row>
    <row r="30" spans="1:34" s="110" customFormat="1" ht="18" customHeight="1">
      <c r="A30" s="146"/>
      <c r="B30" s="147" t="s">
        <v>47</v>
      </c>
      <c r="C30" s="148"/>
      <c r="D30" s="149" t="s">
        <v>72</v>
      </c>
      <c r="E30" s="150">
        <v>2500</v>
      </c>
      <c r="F30" s="150"/>
      <c r="G30" s="150"/>
      <c r="H30" s="150">
        <v>2500</v>
      </c>
      <c r="I30" s="150"/>
      <c r="J30" s="150"/>
      <c r="K30" s="150">
        <v>2500</v>
      </c>
      <c r="L30" s="150"/>
      <c r="M30" s="150"/>
      <c r="N30" s="150">
        <v>2500</v>
      </c>
      <c r="O30" s="150"/>
      <c r="P30" s="150"/>
      <c r="Q30" s="150">
        <v>2500</v>
      </c>
      <c r="R30" s="150"/>
      <c r="S30" s="150"/>
      <c r="T30" s="150">
        <v>2500</v>
      </c>
      <c r="U30" s="150"/>
      <c r="V30" s="150"/>
      <c r="W30" s="150">
        <v>2500</v>
      </c>
      <c r="X30" s="150"/>
      <c r="Y30" s="150"/>
      <c r="Z30" s="150">
        <v>2500</v>
      </c>
      <c r="AA30" s="150"/>
      <c r="AB30" s="150"/>
      <c r="AC30" s="150">
        <v>2500</v>
      </c>
      <c r="AD30" s="150"/>
      <c r="AE30" s="150"/>
      <c r="AF30" s="172">
        <v>2500</v>
      </c>
      <c r="AG30" s="172">
        <v>2500</v>
      </c>
      <c r="AH30" s="191" t="s">
        <v>48</v>
      </c>
    </row>
    <row r="31" spans="1:34" s="110" customFormat="1" ht="18" customHeight="1">
      <c r="A31" s="146"/>
      <c r="B31" s="151"/>
      <c r="C31" s="152"/>
      <c r="D31" s="149" t="s">
        <v>73</v>
      </c>
      <c r="E31" s="150">
        <v>2700</v>
      </c>
      <c r="F31" s="150"/>
      <c r="G31" s="150"/>
      <c r="H31" s="150">
        <v>2700</v>
      </c>
      <c r="I31" s="150"/>
      <c r="J31" s="150"/>
      <c r="K31" s="150">
        <v>2700</v>
      </c>
      <c r="L31" s="150"/>
      <c r="M31" s="150"/>
      <c r="N31" s="150">
        <v>2700</v>
      </c>
      <c r="O31" s="150"/>
      <c r="P31" s="150"/>
      <c r="Q31" s="150">
        <v>2700</v>
      </c>
      <c r="R31" s="150"/>
      <c r="S31" s="150"/>
      <c r="T31" s="150">
        <v>2700</v>
      </c>
      <c r="U31" s="150"/>
      <c r="V31" s="150"/>
      <c r="W31" s="150">
        <v>2700</v>
      </c>
      <c r="X31" s="150"/>
      <c r="Y31" s="150"/>
      <c r="Z31" s="150">
        <v>2700</v>
      </c>
      <c r="AA31" s="150"/>
      <c r="AB31" s="150"/>
      <c r="AC31" s="150">
        <v>2700</v>
      </c>
      <c r="AD31" s="150"/>
      <c r="AE31" s="150"/>
      <c r="AF31" s="172">
        <v>2700</v>
      </c>
      <c r="AG31" s="172">
        <v>2700</v>
      </c>
      <c r="AH31" s="191"/>
    </row>
    <row r="32" spans="1:34" s="110" customFormat="1" ht="18" customHeight="1">
      <c r="A32" s="146"/>
      <c r="B32" s="153"/>
      <c r="C32" s="154"/>
      <c r="D32" s="149" t="s">
        <v>74</v>
      </c>
      <c r="E32" s="150">
        <v>2900</v>
      </c>
      <c r="F32" s="150"/>
      <c r="G32" s="150"/>
      <c r="H32" s="150">
        <v>2900</v>
      </c>
      <c r="I32" s="150"/>
      <c r="J32" s="150"/>
      <c r="K32" s="150">
        <v>2900</v>
      </c>
      <c r="L32" s="150"/>
      <c r="M32" s="150"/>
      <c r="N32" s="150">
        <v>2900</v>
      </c>
      <c r="O32" s="150"/>
      <c r="P32" s="150"/>
      <c r="Q32" s="150">
        <v>2900</v>
      </c>
      <c r="R32" s="150"/>
      <c r="S32" s="150"/>
      <c r="T32" s="150">
        <v>2900</v>
      </c>
      <c r="U32" s="150"/>
      <c r="V32" s="150"/>
      <c r="W32" s="150">
        <v>2900</v>
      </c>
      <c r="X32" s="150"/>
      <c r="Y32" s="150"/>
      <c r="Z32" s="150">
        <v>2900</v>
      </c>
      <c r="AA32" s="150"/>
      <c r="AB32" s="150"/>
      <c r="AC32" s="150">
        <v>2900</v>
      </c>
      <c r="AD32" s="150"/>
      <c r="AE32" s="150"/>
      <c r="AF32" s="172">
        <v>2900</v>
      </c>
      <c r="AG32" s="172">
        <v>2900</v>
      </c>
      <c r="AH32" s="191"/>
    </row>
    <row r="33" spans="1:34" s="110" customFormat="1" ht="18" customHeight="1">
      <c r="A33" s="122" t="s">
        <v>49</v>
      </c>
      <c r="B33" s="155" t="s">
        <v>50</v>
      </c>
      <c r="C33" s="156" t="s">
        <v>51</v>
      </c>
      <c r="D33" s="157" t="s">
        <v>52</v>
      </c>
      <c r="E33" s="126">
        <v>1425.0114</v>
      </c>
      <c r="F33" s="127"/>
      <c r="G33" s="128"/>
      <c r="H33" s="126">
        <v>1417.2499</v>
      </c>
      <c r="I33" s="127"/>
      <c r="J33" s="128"/>
      <c r="K33" s="126">
        <v>1490.2079999999999</v>
      </c>
      <c r="L33" s="127"/>
      <c r="M33" s="128"/>
      <c r="N33" s="126">
        <v>1521.254</v>
      </c>
      <c r="O33" s="127"/>
      <c r="P33" s="128"/>
      <c r="Q33" s="167">
        <v>1556.9568999999997</v>
      </c>
      <c r="R33" s="168"/>
      <c r="S33" s="169"/>
      <c r="T33" s="126">
        <v>1574.0321999999999</v>
      </c>
      <c r="U33" s="127"/>
      <c r="V33" s="128"/>
      <c r="W33" s="167">
        <v>1552.3</v>
      </c>
      <c r="X33" s="168"/>
      <c r="Y33" s="169"/>
      <c r="Z33" s="167">
        <v>1468.4758</v>
      </c>
      <c r="AA33" s="168"/>
      <c r="AB33" s="169"/>
      <c r="AC33" s="167">
        <v>1584.8982999999998</v>
      </c>
      <c r="AD33" s="168"/>
      <c r="AE33" s="169"/>
      <c r="AF33" s="172">
        <v>1752.0965330000001</v>
      </c>
      <c r="AG33" s="172">
        <v>1758.119457</v>
      </c>
      <c r="AH33" s="192" t="s">
        <v>75</v>
      </c>
    </row>
    <row r="34" spans="1:34" s="110" customFormat="1" ht="24">
      <c r="A34" s="122"/>
      <c r="B34" s="158"/>
      <c r="C34" s="159"/>
      <c r="D34" s="157" t="s">
        <v>54</v>
      </c>
      <c r="E34" s="126">
        <v>1071.244035</v>
      </c>
      <c r="F34" s="127"/>
      <c r="G34" s="128"/>
      <c r="H34" s="126">
        <v>1065.4093725</v>
      </c>
      <c r="I34" s="127"/>
      <c r="J34" s="128"/>
      <c r="K34" s="126">
        <v>1120.2551999999998</v>
      </c>
      <c r="L34" s="127"/>
      <c r="M34" s="128"/>
      <c r="N34" s="126">
        <v>1143.59385</v>
      </c>
      <c r="O34" s="127"/>
      <c r="P34" s="128"/>
      <c r="Q34" s="167">
        <v>1170.4332974999998</v>
      </c>
      <c r="R34" s="168"/>
      <c r="S34" s="169"/>
      <c r="T34" s="126">
        <v>1183.2695549999999</v>
      </c>
      <c r="U34" s="127"/>
      <c r="V34" s="128"/>
      <c r="W34" s="167">
        <v>1166.9325</v>
      </c>
      <c r="X34" s="168"/>
      <c r="Y34" s="169"/>
      <c r="Z34" s="167">
        <v>1103.9181449999999</v>
      </c>
      <c r="AA34" s="168"/>
      <c r="AB34" s="169"/>
      <c r="AC34" s="167">
        <v>1191.4380824999998</v>
      </c>
      <c r="AD34" s="168"/>
      <c r="AE34" s="169"/>
      <c r="AF34" s="172">
        <v>1317.128382075</v>
      </c>
      <c r="AG34" s="172">
        <v>1321.656080175</v>
      </c>
      <c r="AH34" s="193"/>
    </row>
    <row r="35" spans="1:34" s="110" customFormat="1" ht="24" customHeight="1">
      <c r="A35" s="122"/>
      <c r="B35" s="123"/>
      <c r="C35" s="160" t="s">
        <v>55</v>
      </c>
      <c r="D35" s="161"/>
      <c r="E35" s="126">
        <v>319.79907</v>
      </c>
      <c r="F35" s="127"/>
      <c r="G35" s="128"/>
      <c r="H35" s="126">
        <v>318.05724499999997</v>
      </c>
      <c r="I35" s="127"/>
      <c r="J35" s="128"/>
      <c r="K35" s="126">
        <v>334.43039999999996</v>
      </c>
      <c r="L35" s="127"/>
      <c r="M35" s="128"/>
      <c r="N35" s="126">
        <v>341.39769999999993</v>
      </c>
      <c r="O35" s="127"/>
      <c r="P35" s="128"/>
      <c r="Q35" s="167">
        <v>349.4100949999999</v>
      </c>
      <c r="R35" s="168"/>
      <c r="S35" s="169"/>
      <c r="T35" s="126">
        <v>353.24210999999997</v>
      </c>
      <c r="U35" s="127"/>
      <c r="V35" s="128"/>
      <c r="W35" s="167">
        <v>348.36499999999995</v>
      </c>
      <c r="X35" s="168"/>
      <c r="Y35" s="169"/>
      <c r="Z35" s="167">
        <v>329.55328999999995</v>
      </c>
      <c r="AA35" s="168"/>
      <c r="AB35" s="169"/>
      <c r="AC35" s="167">
        <v>355.6806649999999</v>
      </c>
      <c r="AD35" s="168"/>
      <c r="AE35" s="169"/>
      <c r="AF35" s="172">
        <v>393.20305915</v>
      </c>
      <c r="AG35" s="172">
        <v>394.5547153499999</v>
      </c>
      <c r="AH35" s="193"/>
    </row>
    <row r="36" spans="1:34" s="110" customFormat="1" ht="18" customHeight="1">
      <c r="A36" s="122"/>
      <c r="B36" s="123"/>
      <c r="C36" s="162" t="s">
        <v>56</v>
      </c>
      <c r="D36" s="163"/>
      <c r="E36" s="126">
        <v>1325.592</v>
      </c>
      <c r="F36" s="127"/>
      <c r="G36" s="128"/>
      <c r="H36" s="126">
        <v>1318.372</v>
      </c>
      <c r="I36" s="127"/>
      <c r="J36" s="128"/>
      <c r="K36" s="126">
        <v>1386.24</v>
      </c>
      <c r="L36" s="127"/>
      <c r="M36" s="128"/>
      <c r="N36" s="126">
        <v>1415.12</v>
      </c>
      <c r="O36" s="127"/>
      <c r="P36" s="128"/>
      <c r="Q36" s="167">
        <v>1448.3319999999999</v>
      </c>
      <c r="R36" s="168"/>
      <c r="S36" s="169"/>
      <c r="T36" s="126">
        <v>1464.2160000000001</v>
      </c>
      <c r="U36" s="127"/>
      <c r="V36" s="128"/>
      <c r="W36" s="167">
        <v>1444</v>
      </c>
      <c r="X36" s="168"/>
      <c r="Y36" s="169"/>
      <c r="Z36" s="167">
        <v>1366.024</v>
      </c>
      <c r="AA36" s="168"/>
      <c r="AB36" s="169"/>
      <c r="AC36" s="167">
        <v>1474.3239999999998</v>
      </c>
      <c r="AD36" s="168"/>
      <c r="AE36" s="169"/>
      <c r="AF36" s="172">
        <v>1629.85724</v>
      </c>
      <c r="AG36" s="172">
        <v>1635.45996</v>
      </c>
      <c r="AH36" s="194"/>
    </row>
    <row r="37" spans="1:34" s="110" customFormat="1" ht="42" customHeight="1">
      <c r="A37" s="122"/>
      <c r="B37" s="123"/>
      <c r="C37" s="140" t="s">
        <v>57</v>
      </c>
      <c r="D37" s="140"/>
      <c r="E37" s="164">
        <v>80</v>
      </c>
      <c r="F37" s="164"/>
      <c r="G37" s="164"/>
      <c r="H37" s="141">
        <v>82.1286</v>
      </c>
      <c r="I37" s="141"/>
      <c r="J37" s="141"/>
      <c r="K37" s="141">
        <v>79.7769</v>
      </c>
      <c r="L37" s="141"/>
      <c r="M37" s="141"/>
      <c r="N37" s="141">
        <v>84.8421</v>
      </c>
      <c r="O37" s="141"/>
      <c r="P37" s="141"/>
      <c r="Q37" s="141">
        <v>89.3646</v>
      </c>
      <c r="R37" s="141"/>
      <c r="S37" s="141"/>
      <c r="T37" s="164">
        <v>88</v>
      </c>
      <c r="U37" s="164"/>
      <c r="V37" s="164"/>
      <c r="W37" s="141">
        <v>90.45</v>
      </c>
      <c r="X37" s="141"/>
      <c r="Y37" s="141"/>
      <c r="Z37" s="141">
        <v>92.43990000000001</v>
      </c>
      <c r="AA37" s="141"/>
      <c r="AB37" s="141"/>
      <c r="AC37" s="141">
        <v>92.34944999999999</v>
      </c>
      <c r="AD37" s="141"/>
      <c r="AE37" s="141"/>
      <c r="AF37" s="172">
        <v>102.09181950000001</v>
      </c>
      <c r="AG37" s="172">
        <v>102</v>
      </c>
      <c r="AH37" s="195" t="s">
        <v>58</v>
      </c>
    </row>
    <row r="38" spans="1:34" s="110" customFormat="1" ht="18" customHeight="1">
      <c r="A38" s="122"/>
      <c r="B38" s="135" t="s">
        <v>59</v>
      </c>
      <c r="C38" s="165" t="s">
        <v>60</v>
      </c>
      <c r="D38" s="131" t="s">
        <v>61</v>
      </c>
      <c r="E38" s="150">
        <v>502.89646500000003</v>
      </c>
      <c r="F38" s="150"/>
      <c r="G38" s="150"/>
      <c r="H38" s="150">
        <v>500.1573775</v>
      </c>
      <c r="I38" s="150"/>
      <c r="J38" s="150"/>
      <c r="K38" s="150">
        <v>525.9048</v>
      </c>
      <c r="L38" s="150"/>
      <c r="M38" s="150"/>
      <c r="N38" s="150">
        <v>536.86115</v>
      </c>
      <c r="O38" s="150"/>
      <c r="P38" s="150"/>
      <c r="Q38" s="167">
        <v>549.4609525</v>
      </c>
      <c r="R38" s="168"/>
      <c r="S38" s="169"/>
      <c r="T38" s="150">
        <v>555.486945</v>
      </c>
      <c r="U38" s="150"/>
      <c r="V38" s="150"/>
      <c r="W38" s="167">
        <v>547.8175</v>
      </c>
      <c r="X38" s="168"/>
      <c r="Y38" s="169"/>
      <c r="Z38" s="167">
        <v>518.2353549999999</v>
      </c>
      <c r="AA38" s="168"/>
      <c r="AB38" s="169"/>
      <c r="AC38" s="167">
        <v>559.3216675</v>
      </c>
      <c r="AD38" s="168"/>
      <c r="AE38" s="169"/>
      <c r="AF38" s="172">
        <v>618.327090425</v>
      </c>
      <c r="AG38" s="172">
        <v>620.452622325</v>
      </c>
      <c r="AH38" s="196" t="s">
        <v>62</v>
      </c>
    </row>
    <row r="39" spans="1:34" s="110" customFormat="1" ht="18" customHeight="1">
      <c r="A39" s="122"/>
      <c r="B39" s="135"/>
      <c r="C39" s="124"/>
      <c r="D39" s="125" t="s">
        <v>63</v>
      </c>
      <c r="E39" s="150">
        <v>1584.0824399999997</v>
      </c>
      <c r="F39" s="150"/>
      <c r="G39" s="150"/>
      <c r="H39" s="150">
        <v>1575.4545399999997</v>
      </c>
      <c r="I39" s="150"/>
      <c r="J39" s="150"/>
      <c r="K39" s="150">
        <v>1656.5567999999996</v>
      </c>
      <c r="L39" s="150"/>
      <c r="M39" s="150"/>
      <c r="N39" s="150">
        <v>1691.0683999999997</v>
      </c>
      <c r="O39" s="150"/>
      <c r="P39" s="150"/>
      <c r="Q39" s="167">
        <v>1730.7567399999996</v>
      </c>
      <c r="R39" s="168"/>
      <c r="S39" s="169"/>
      <c r="T39" s="150">
        <v>1749.7381199999998</v>
      </c>
      <c r="U39" s="150"/>
      <c r="V39" s="150"/>
      <c r="W39" s="167">
        <v>1725.5799999999997</v>
      </c>
      <c r="X39" s="168"/>
      <c r="Y39" s="169"/>
      <c r="Z39" s="173">
        <v>1632.3986799999996</v>
      </c>
      <c r="AA39" s="174"/>
      <c r="AB39" s="175"/>
      <c r="AC39" s="173">
        <v>1761.8171799999996</v>
      </c>
      <c r="AD39" s="174"/>
      <c r="AE39" s="175"/>
      <c r="AF39" s="172">
        <v>1947.6794018</v>
      </c>
      <c r="AG39" s="172">
        <v>1954.3746522</v>
      </c>
      <c r="AH39" s="196"/>
    </row>
    <row r="40" spans="1:34" s="110" customFormat="1" ht="31.5" customHeight="1">
      <c r="A40" s="122"/>
      <c r="B40" s="135"/>
      <c r="C40" s="166" t="s">
        <v>64</v>
      </c>
      <c r="D40" s="149"/>
      <c r="E40" s="167">
        <v>18.226889999999997</v>
      </c>
      <c r="F40" s="168"/>
      <c r="G40" s="169"/>
      <c r="H40" s="167">
        <v>18.127615</v>
      </c>
      <c r="I40" s="168"/>
      <c r="J40" s="169"/>
      <c r="K40" s="167">
        <v>19.060799999999997</v>
      </c>
      <c r="L40" s="168"/>
      <c r="M40" s="169"/>
      <c r="N40" s="167">
        <v>19.457899999999995</v>
      </c>
      <c r="O40" s="168"/>
      <c r="P40" s="169"/>
      <c r="Q40" s="167">
        <v>19.914564999999996</v>
      </c>
      <c r="R40" s="168"/>
      <c r="S40" s="169"/>
      <c r="T40" s="150">
        <v>20.132969999999997</v>
      </c>
      <c r="U40" s="150"/>
      <c r="V40" s="150"/>
      <c r="W40" s="167">
        <v>19.854999999999997</v>
      </c>
      <c r="X40" s="168"/>
      <c r="Y40" s="169"/>
      <c r="Z40" s="167">
        <v>18.782829999999997</v>
      </c>
      <c r="AA40" s="168"/>
      <c r="AB40" s="169"/>
      <c r="AC40" s="167">
        <v>20.271954999999995</v>
      </c>
      <c r="AD40" s="168"/>
      <c r="AE40" s="169"/>
      <c r="AF40" s="172">
        <v>22.41053705</v>
      </c>
      <c r="AG40" s="172">
        <v>22.487574449999997</v>
      </c>
      <c r="AH40" s="196" t="s">
        <v>65</v>
      </c>
    </row>
    <row r="41" spans="2:244" s="111" customFormat="1" ht="20.25">
      <c r="B41" s="112"/>
      <c r="C41" s="112"/>
      <c r="D41" s="112"/>
      <c r="V41" s="171"/>
      <c r="ID41"/>
      <c r="IE41"/>
      <c r="IF41"/>
      <c r="IG41"/>
      <c r="IH41"/>
      <c r="II41"/>
      <c r="IJ41"/>
    </row>
    <row r="42" spans="2:244" s="111" customFormat="1" ht="20.25">
      <c r="B42" s="112"/>
      <c r="C42" s="112"/>
      <c r="D42" s="112"/>
      <c r="ID42"/>
      <c r="IE42"/>
      <c r="IF42"/>
      <c r="IG42"/>
      <c r="IH42"/>
      <c r="II42"/>
      <c r="IJ42"/>
    </row>
    <row r="43" spans="2:244" s="111" customFormat="1" ht="20.25">
      <c r="B43" s="112"/>
      <c r="C43" s="112"/>
      <c r="D43" s="112"/>
      <c r="E43" s="170"/>
      <c r="F43" s="170"/>
      <c r="G43" s="170"/>
      <c r="H43" s="170"/>
      <c r="I43" s="170"/>
      <c r="J43" s="170"/>
      <c r="K43" s="170"/>
      <c r="L43" s="170"/>
      <c r="M43" s="170"/>
      <c r="N43" s="170"/>
      <c r="O43" s="170"/>
      <c r="P43" s="170"/>
      <c r="Q43" s="170"/>
      <c r="R43" s="170"/>
      <c r="S43" s="170"/>
      <c r="T43" s="170"/>
      <c r="U43" s="170"/>
      <c r="V43" s="170"/>
      <c r="W43" s="170"/>
      <c r="X43" s="170"/>
      <c r="Z43" s="170"/>
      <c r="AA43" s="170"/>
      <c r="AC43" s="170"/>
      <c r="AD43" s="170"/>
      <c r="ID43"/>
      <c r="IE43"/>
      <c r="IF43"/>
      <c r="IG43"/>
      <c r="IH43"/>
      <c r="II43"/>
      <c r="IJ43"/>
    </row>
  </sheetData>
  <sheetProtection/>
  <mergeCells count="384">
    <mergeCell ref="A1:B1"/>
    <mergeCell ref="C1:AH1"/>
    <mergeCell ref="E2:AG2"/>
    <mergeCell ref="E3:G3"/>
    <mergeCell ref="H3:J3"/>
    <mergeCell ref="K3:M3"/>
    <mergeCell ref="N3:P3"/>
    <mergeCell ref="Q3:S3"/>
    <mergeCell ref="T3:V3"/>
    <mergeCell ref="W3:Y3"/>
    <mergeCell ref="Z3:AB3"/>
    <mergeCell ref="AC3:AE3"/>
    <mergeCell ref="C4:D4"/>
    <mergeCell ref="E4:G4"/>
    <mergeCell ref="H4:J4"/>
    <mergeCell ref="K4:M4"/>
    <mergeCell ref="N4:P4"/>
    <mergeCell ref="Q4:S4"/>
    <mergeCell ref="T4:V4"/>
    <mergeCell ref="W4:Y4"/>
    <mergeCell ref="Z4:AB4"/>
    <mergeCell ref="AC4:AE4"/>
    <mergeCell ref="E5:G5"/>
    <mergeCell ref="H5:J5"/>
    <mergeCell ref="K5:M5"/>
    <mergeCell ref="N5:P5"/>
    <mergeCell ref="Q5:S5"/>
    <mergeCell ref="T5:V5"/>
    <mergeCell ref="W5:Y5"/>
    <mergeCell ref="Z5:AB5"/>
    <mergeCell ref="AC5:AE5"/>
    <mergeCell ref="E6:G6"/>
    <mergeCell ref="H6:J6"/>
    <mergeCell ref="K6:M6"/>
    <mergeCell ref="N6:P6"/>
    <mergeCell ref="Q6:S6"/>
    <mergeCell ref="T6:V6"/>
    <mergeCell ref="W6:Y6"/>
    <mergeCell ref="Z6:AB6"/>
    <mergeCell ref="AC6:AE6"/>
    <mergeCell ref="E7:G7"/>
    <mergeCell ref="H7:J7"/>
    <mergeCell ref="K7:M7"/>
    <mergeCell ref="N7:P7"/>
    <mergeCell ref="Q7:S7"/>
    <mergeCell ref="T7:V7"/>
    <mergeCell ref="W7:Y7"/>
    <mergeCell ref="Z7:AB7"/>
    <mergeCell ref="AC7:AE7"/>
    <mergeCell ref="C8:D8"/>
    <mergeCell ref="E8:G8"/>
    <mergeCell ref="H8:J8"/>
    <mergeCell ref="K8:M8"/>
    <mergeCell ref="N8:P8"/>
    <mergeCell ref="Q8:S8"/>
    <mergeCell ref="T8:V8"/>
    <mergeCell ref="W8:Y8"/>
    <mergeCell ref="Z8:AB8"/>
    <mergeCell ref="AC8:AE8"/>
    <mergeCell ref="C9:D9"/>
    <mergeCell ref="E9:G9"/>
    <mergeCell ref="H9:J9"/>
    <mergeCell ref="K9:M9"/>
    <mergeCell ref="N9:P9"/>
    <mergeCell ref="Q9:S9"/>
    <mergeCell ref="T9:V9"/>
    <mergeCell ref="W9:Y9"/>
    <mergeCell ref="Z9:AB9"/>
    <mergeCell ref="AC9:AE9"/>
    <mergeCell ref="C10:D10"/>
    <mergeCell ref="E10:G10"/>
    <mergeCell ref="H10:J10"/>
    <mergeCell ref="K10:M10"/>
    <mergeCell ref="N10:P10"/>
    <mergeCell ref="Q10:S10"/>
    <mergeCell ref="T10:V10"/>
    <mergeCell ref="W10:Y10"/>
    <mergeCell ref="Z10:AB10"/>
    <mergeCell ref="AC10:AE10"/>
    <mergeCell ref="C11:D11"/>
    <mergeCell ref="E11:G11"/>
    <mergeCell ref="H11:J11"/>
    <mergeCell ref="K11:M11"/>
    <mergeCell ref="N11:P11"/>
    <mergeCell ref="Q11:S11"/>
    <mergeCell ref="T11:V11"/>
    <mergeCell ref="W11:Y11"/>
    <mergeCell ref="Z11:AB11"/>
    <mergeCell ref="AC11:AE11"/>
    <mergeCell ref="E12:G12"/>
    <mergeCell ref="H12:J12"/>
    <mergeCell ref="K12:M12"/>
    <mergeCell ref="N12:P12"/>
    <mergeCell ref="Q12:S12"/>
    <mergeCell ref="T12:V12"/>
    <mergeCell ref="W12:Y12"/>
    <mergeCell ref="Z12:AB12"/>
    <mergeCell ref="AC12:AE12"/>
    <mergeCell ref="E13:G13"/>
    <mergeCell ref="H13:J13"/>
    <mergeCell ref="K13:M13"/>
    <mergeCell ref="N13:P13"/>
    <mergeCell ref="Q13:S13"/>
    <mergeCell ref="T13:V13"/>
    <mergeCell ref="W13:Y13"/>
    <mergeCell ref="Z13:AB13"/>
    <mergeCell ref="AC13:AE13"/>
    <mergeCell ref="C14:D14"/>
    <mergeCell ref="E14:G14"/>
    <mergeCell ref="H14:J14"/>
    <mergeCell ref="K14:M14"/>
    <mergeCell ref="N14:P14"/>
    <mergeCell ref="Q14:S14"/>
    <mergeCell ref="T14:V14"/>
    <mergeCell ref="W14:Y14"/>
    <mergeCell ref="Z14:AB14"/>
    <mergeCell ref="AC14:AE14"/>
    <mergeCell ref="C15:D15"/>
    <mergeCell ref="E15:G15"/>
    <mergeCell ref="H15:J15"/>
    <mergeCell ref="K15:M15"/>
    <mergeCell ref="N15:P15"/>
    <mergeCell ref="Q15:S15"/>
    <mergeCell ref="T15:V15"/>
    <mergeCell ref="W15:Y15"/>
    <mergeCell ref="Z15:AB15"/>
    <mergeCell ref="AC15:AE15"/>
    <mergeCell ref="E16:G16"/>
    <mergeCell ref="H16:J16"/>
    <mergeCell ref="K16:M16"/>
    <mergeCell ref="N16:P16"/>
    <mergeCell ref="Q16:S16"/>
    <mergeCell ref="T16:V16"/>
    <mergeCell ref="W16:Y16"/>
    <mergeCell ref="Z16:AB16"/>
    <mergeCell ref="AC16:AE16"/>
    <mergeCell ref="E17:G17"/>
    <mergeCell ref="H17:J17"/>
    <mergeCell ref="K17:M17"/>
    <mergeCell ref="N17:P17"/>
    <mergeCell ref="Q17:S17"/>
    <mergeCell ref="T17:V17"/>
    <mergeCell ref="W17:Y17"/>
    <mergeCell ref="Z17:AB17"/>
    <mergeCell ref="AC17:AE17"/>
    <mergeCell ref="E18:G18"/>
    <mergeCell ref="H18:J18"/>
    <mergeCell ref="K18:M18"/>
    <mergeCell ref="N18:P18"/>
    <mergeCell ref="Q18:S18"/>
    <mergeCell ref="T18:V18"/>
    <mergeCell ref="W18:Y18"/>
    <mergeCell ref="Z18:AB18"/>
    <mergeCell ref="AC18:AE18"/>
    <mergeCell ref="E19:G19"/>
    <mergeCell ref="H19:J19"/>
    <mergeCell ref="K19:M19"/>
    <mergeCell ref="N19:P19"/>
    <mergeCell ref="Q19:S19"/>
    <mergeCell ref="T19:V19"/>
    <mergeCell ref="W19:Y19"/>
    <mergeCell ref="Z19:AB19"/>
    <mergeCell ref="AC19:AE19"/>
    <mergeCell ref="E20:G20"/>
    <mergeCell ref="H20:J20"/>
    <mergeCell ref="K20:M20"/>
    <mergeCell ref="N20:P20"/>
    <mergeCell ref="Q20:S20"/>
    <mergeCell ref="T20:V20"/>
    <mergeCell ref="W20:Y20"/>
    <mergeCell ref="Z20:AB20"/>
    <mergeCell ref="AC20:AE20"/>
    <mergeCell ref="E21:G21"/>
    <mergeCell ref="H21:J21"/>
    <mergeCell ref="K21:M21"/>
    <mergeCell ref="N21:P21"/>
    <mergeCell ref="Q21:S21"/>
    <mergeCell ref="T21:V21"/>
    <mergeCell ref="W21:Y21"/>
    <mergeCell ref="Z21:AB21"/>
    <mergeCell ref="AC21:AE21"/>
    <mergeCell ref="E22:G22"/>
    <mergeCell ref="H22:J22"/>
    <mergeCell ref="K22:M22"/>
    <mergeCell ref="N22:P22"/>
    <mergeCell ref="Q22:S22"/>
    <mergeCell ref="T22:V22"/>
    <mergeCell ref="W22:Y22"/>
    <mergeCell ref="Z22:AB22"/>
    <mergeCell ref="AC22:AE22"/>
    <mergeCell ref="E23:G23"/>
    <mergeCell ref="H23:J23"/>
    <mergeCell ref="K23:M23"/>
    <mergeCell ref="N23:P23"/>
    <mergeCell ref="Q23:S23"/>
    <mergeCell ref="T23:V23"/>
    <mergeCell ref="W23:Y23"/>
    <mergeCell ref="Z23:AB23"/>
    <mergeCell ref="AC23:AE23"/>
    <mergeCell ref="E24:G24"/>
    <mergeCell ref="H24:J24"/>
    <mergeCell ref="K24:M24"/>
    <mergeCell ref="N24:P24"/>
    <mergeCell ref="Q24:S24"/>
    <mergeCell ref="T24:V24"/>
    <mergeCell ref="W24:Y24"/>
    <mergeCell ref="Z24:AB24"/>
    <mergeCell ref="AC24:AE24"/>
    <mergeCell ref="E25:G25"/>
    <mergeCell ref="H25:J25"/>
    <mergeCell ref="K25:M25"/>
    <mergeCell ref="N25:P25"/>
    <mergeCell ref="Q25:S25"/>
    <mergeCell ref="T25:V25"/>
    <mergeCell ref="W25:Y25"/>
    <mergeCell ref="Z25:AB25"/>
    <mergeCell ref="AC25:AE25"/>
    <mergeCell ref="E26:G26"/>
    <mergeCell ref="H26:J26"/>
    <mergeCell ref="K26:M26"/>
    <mergeCell ref="N26:P26"/>
    <mergeCell ref="Q26:S26"/>
    <mergeCell ref="T26:V26"/>
    <mergeCell ref="W26:Y26"/>
    <mergeCell ref="Z26:AB26"/>
    <mergeCell ref="AC26:AE26"/>
    <mergeCell ref="C27:D27"/>
    <mergeCell ref="E27:G27"/>
    <mergeCell ref="H27:J27"/>
    <mergeCell ref="K27:M27"/>
    <mergeCell ref="N27:P27"/>
    <mergeCell ref="Q27:S27"/>
    <mergeCell ref="T27:V27"/>
    <mergeCell ref="W27:Y27"/>
    <mergeCell ref="Z27:AB27"/>
    <mergeCell ref="AC27:AE27"/>
    <mergeCell ref="E28:G28"/>
    <mergeCell ref="H28:J28"/>
    <mergeCell ref="K28:M28"/>
    <mergeCell ref="N28:P28"/>
    <mergeCell ref="Q28:S28"/>
    <mergeCell ref="T28:V28"/>
    <mergeCell ref="W28:Y28"/>
    <mergeCell ref="Z28:AB28"/>
    <mergeCell ref="AC28:AE28"/>
    <mergeCell ref="E29:G29"/>
    <mergeCell ref="H29:J29"/>
    <mergeCell ref="K29:M29"/>
    <mergeCell ref="N29:P29"/>
    <mergeCell ref="Q29:S29"/>
    <mergeCell ref="T29:V29"/>
    <mergeCell ref="W29:Y29"/>
    <mergeCell ref="Z29:AB29"/>
    <mergeCell ref="AC29:AE29"/>
    <mergeCell ref="E30:G30"/>
    <mergeCell ref="H30:J30"/>
    <mergeCell ref="K30:M30"/>
    <mergeCell ref="N30:P30"/>
    <mergeCell ref="Q30:S30"/>
    <mergeCell ref="T30:V30"/>
    <mergeCell ref="W30:Y30"/>
    <mergeCell ref="Z30:AB30"/>
    <mergeCell ref="AC30:AE30"/>
    <mergeCell ref="E31:G31"/>
    <mergeCell ref="H31:J31"/>
    <mergeCell ref="K31:M31"/>
    <mergeCell ref="N31:P31"/>
    <mergeCell ref="Q31:S31"/>
    <mergeCell ref="T31:V31"/>
    <mergeCell ref="W31:Y31"/>
    <mergeCell ref="Z31:AB31"/>
    <mergeCell ref="AC31:AE31"/>
    <mergeCell ref="E32:G32"/>
    <mergeCell ref="H32:J32"/>
    <mergeCell ref="K32:M32"/>
    <mergeCell ref="N32:P32"/>
    <mergeCell ref="Q32:S32"/>
    <mergeCell ref="T32:V32"/>
    <mergeCell ref="W32:Y32"/>
    <mergeCell ref="Z32:AB32"/>
    <mergeCell ref="AC32:AE32"/>
    <mergeCell ref="E33:G33"/>
    <mergeCell ref="H33:J33"/>
    <mergeCell ref="K33:M33"/>
    <mergeCell ref="N33:P33"/>
    <mergeCell ref="Q33:S33"/>
    <mergeCell ref="T33:V33"/>
    <mergeCell ref="W33:Y33"/>
    <mergeCell ref="Z33:AB33"/>
    <mergeCell ref="AC33:AE33"/>
    <mergeCell ref="E34:G34"/>
    <mergeCell ref="H34:J34"/>
    <mergeCell ref="K34:M34"/>
    <mergeCell ref="N34:P34"/>
    <mergeCell ref="Q34:S34"/>
    <mergeCell ref="T34:V34"/>
    <mergeCell ref="W34:Y34"/>
    <mergeCell ref="Z34:AB34"/>
    <mergeCell ref="AC34:AE34"/>
    <mergeCell ref="C35:D35"/>
    <mergeCell ref="E35:G35"/>
    <mergeCell ref="H35:J35"/>
    <mergeCell ref="K35:M35"/>
    <mergeCell ref="N35:P35"/>
    <mergeCell ref="Q35:S35"/>
    <mergeCell ref="T35:V35"/>
    <mergeCell ref="W35:Y35"/>
    <mergeCell ref="Z35:AB35"/>
    <mergeCell ref="AC35:AE35"/>
    <mergeCell ref="C36:D36"/>
    <mergeCell ref="E36:G36"/>
    <mergeCell ref="H36:J36"/>
    <mergeCell ref="K36:M36"/>
    <mergeCell ref="N36:P36"/>
    <mergeCell ref="Q36:S36"/>
    <mergeCell ref="T36:V36"/>
    <mergeCell ref="W36:Y36"/>
    <mergeCell ref="Z36:AB36"/>
    <mergeCell ref="AC36:AE36"/>
    <mergeCell ref="C37:D37"/>
    <mergeCell ref="E37:G37"/>
    <mergeCell ref="H37:J37"/>
    <mergeCell ref="K37:M37"/>
    <mergeCell ref="N37:P37"/>
    <mergeCell ref="Q37:S37"/>
    <mergeCell ref="T37:V37"/>
    <mergeCell ref="W37:Y37"/>
    <mergeCell ref="Z37:AB37"/>
    <mergeCell ref="AC37:AE37"/>
    <mergeCell ref="E38:G38"/>
    <mergeCell ref="H38:J38"/>
    <mergeCell ref="K38:M38"/>
    <mergeCell ref="N38:P38"/>
    <mergeCell ref="Q38:S38"/>
    <mergeCell ref="T38:V38"/>
    <mergeCell ref="W38:Y38"/>
    <mergeCell ref="Z38:AB38"/>
    <mergeCell ref="AC38:AE38"/>
    <mergeCell ref="E39:G39"/>
    <mergeCell ref="H39:J39"/>
    <mergeCell ref="K39:M39"/>
    <mergeCell ref="N39:P39"/>
    <mergeCell ref="Q39:S39"/>
    <mergeCell ref="T39:V39"/>
    <mergeCell ref="W39:Y39"/>
    <mergeCell ref="Z39:AB39"/>
    <mergeCell ref="AC39:AE39"/>
    <mergeCell ref="C40:D40"/>
    <mergeCell ref="E40:G40"/>
    <mergeCell ref="H40:J40"/>
    <mergeCell ref="K40:M40"/>
    <mergeCell ref="N40:P40"/>
    <mergeCell ref="Q40:S40"/>
    <mergeCell ref="T40:V40"/>
    <mergeCell ref="W40:Y40"/>
    <mergeCell ref="Z40:AB40"/>
    <mergeCell ref="AC40:AE40"/>
    <mergeCell ref="A2:A3"/>
    <mergeCell ref="A4:A32"/>
    <mergeCell ref="A33:A40"/>
    <mergeCell ref="B4:B7"/>
    <mergeCell ref="B8:B11"/>
    <mergeCell ref="B12:B26"/>
    <mergeCell ref="B27:B29"/>
    <mergeCell ref="B33:B37"/>
    <mergeCell ref="B38:B40"/>
    <mergeCell ref="C5:C7"/>
    <mergeCell ref="C12:C13"/>
    <mergeCell ref="C16:C21"/>
    <mergeCell ref="C22:C26"/>
    <mergeCell ref="C28:C29"/>
    <mergeCell ref="C33:C34"/>
    <mergeCell ref="C38:C39"/>
    <mergeCell ref="AH2:AH3"/>
    <mergeCell ref="AH4:AH7"/>
    <mergeCell ref="AH8:AH10"/>
    <mergeCell ref="AH12:AH21"/>
    <mergeCell ref="AH22:AH26"/>
    <mergeCell ref="AH28:AH29"/>
    <mergeCell ref="AH30:AH32"/>
    <mergeCell ref="AH33:AH36"/>
    <mergeCell ref="AH38:AH39"/>
    <mergeCell ref="B2:D3"/>
    <mergeCell ref="B30:C32"/>
  </mergeCells>
  <printOptions horizontalCentered="1"/>
  <pageMargins left="0.1597222222222222" right="0.11944444444444445" top="0.3597222222222222" bottom="0.2798611111111111" header="0.23958333333333334" footer="0"/>
  <pageSetup fitToHeight="1" fitToWidth="1" horizontalDpi="600" verticalDpi="600" orientation="landscape" paperSize="8" scale="8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7"/>
  <sheetViews>
    <sheetView zoomScaleSheetLayoutView="100" workbookViewId="0" topLeftCell="A2">
      <selection activeCell="H10" sqref="H10"/>
    </sheetView>
  </sheetViews>
  <sheetFormatPr defaultColWidth="9.00390625" defaultRowHeight="14.25"/>
  <cols>
    <col min="1" max="1" width="3.375" style="59" customWidth="1"/>
    <col min="2" max="2" width="5.25390625" style="59" customWidth="1"/>
    <col min="3" max="3" width="13.25390625" style="59" customWidth="1"/>
    <col min="4" max="5" width="4.625" style="59" customWidth="1"/>
    <col min="6" max="6" width="5.75390625" style="59" customWidth="1"/>
    <col min="7" max="7" width="6.625" style="59" customWidth="1"/>
    <col min="8" max="8" width="5.75390625" style="59" customWidth="1"/>
    <col min="9" max="9" width="6.625" style="59" customWidth="1"/>
    <col min="10" max="10" width="5.75390625" style="59" customWidth="1"/>
    <col min="11" max="11" width="6.625" style="59" customWidth="1"/>
    <col min="12" max="12" width="5.75390625" style="59" customWidth="1"/>
    <col min="13" max="13" width="6.625" style="59" customWidth="1"/>
    <col min="14" max="14" width="5.75390625" style="59" customWidth="1"/>
    <col min="15" max="15" width="6.625" style="59" customWidth="1"/>
    <col min="16" max="16" width="5.75390625" style="59" customWidth="1"/>
    <col min="17" max="17" width="6.625" style="59" customWidth="1"/>
    <col min="18" max="18" width="4.875" style="59" customWidth="1"/>
    <col min="19" max="19" width="4.875" style="59" hidden="1" customWidth="1"/>
    <col min="20" max="20" width="6.625" style="59" customWidth="1"/>
    <col min="21" max="21" width="4.875" style="59" customWidth="1"/>
    <col min="22" max="22" width="6.625" style="59" customWidth="1"/>
    <col min="23" max="23" width="4.875" style="59" customWidth="1"/>
    <col min="24" max="24" width="5.875" style="59" customWidth="1"/>
    <col min="25" max="25" width="8.00390625" style="59" customWidth="1"/>
    <col min="26" max="26" width="5.875" style="59" customWidth="1"/>
    <col min="27" max="27" width="8.125" style="59" customWidth="1"/>
    <col min="28" max="28" width="5.875" style="59" customWidth="1"/>
    <col min="29" max="29" width="13.625" style="59" customWidth="1"/>
    <col min="30" max="30" width="9.00390625" style="59" customWidth="1"/>
    <col min="31" max="31" width="20.50390625" style="59" customWidth="1"/>
    <col min="32" max="16384" width="9.00390625" style="59" customWidth="1"/>
  </cols>
  <sheetData>
    <row r="1" spans="1:29" ht="16.5" customHeight="1">
      <c r="A1" s="1" t="s">
        <v>76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21.75" customHeight="1">
      <c r="A2" s="71" t="s">
        <v>77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</row>
    <row r="3" spans="1:29" ht="12.75" customHeight="1">
      <c r="A3" s="3" t="s">
        <v>78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spans="1:29" ht="15.75" customHeight="1">
      <c r="A4" s="10" t="s">
        <v>79</v>
      </c>
      <c r="B4" s="10"/>
      <c r="C4" s="10"/>
      <c r="D4" s="72" t="s">
        <v>80</v>
      </c>
      <c r="E4" s="73"/>
      <c r="F4" s="72" t="s">
        <v>81</v>
      </c>
      <c r="G4" s="73"/>
      <c r="H4" s="72" t="s">
        <v>82</v>
      </c>
      <c r="I4" s="73"/>
      <c r="J4" s="72" t="s">
        <v>83</v>
      </c>
      <c r="K4" s="73"/>
      <c r="L4" s="72" t="s">
        <v>84</v>
      </c>
      <c r="M4" s="73"/>
      <c r="N4" s="72" t="s">
        <v>85</v>
      </c>
      <c r="O4" s="73"/>
      <c r="P4" s="72" t="s">
        <v>86</v>
      </c>
      <c r="Q4" s="73"/>
      <c r="R4" s="72" t="s">
        <v>87</v>
      </c>
      <c r="S4" s="89"/>
      <c r="T4" s="73"/>
      <c r="U4" s="72" t="s">
        <v>88</v>
      </c>
      <c r="V4" s="73"/>
      <c r="W4" s="72" t="s">
        <v>89</v>
      </c>
      <c r="X4" s="73"/>
      <c r="Y4" s="73" t="s">
        <v>90</v>
      </c>
      <c r="Z4" s="73"/>
      <c r="AA4" s="73" t="s">
        <v>91</v>
      </c>
      <c r="AB4" s="73"/>
      <c r="AC4" s="92" t="s">
        <v>92</v>
      </c>
    </row>
    <row r="5" spans="1:29" ht="18" customHeight="1">
      <c r="A5" s="10"/>
      <c r="B5" s="10"/>
      <c r="C5" s="10"/>
      <c r="D5" s="11" t="s">
        <v>93</v>
      </c>
      <c r="E5" s="74" t="s">
        <v>94</v>
      </c>
      <c r="F5" s="74" t="s">
        <v>95</v>
      </c>
      <c r="G5" s="44" t="s">
        <v>96</v>
      </c>
      <c r="H5" s="74" t="s">
        <v>95</v>
      </c>
      <c r="I5" s="44" t="s">
        <v>96</v>
      </c>
      <c r="J5" s="74" t="s">
        <v>95</v>
      </c>
      <c r="K5" s="44" t="s">
        <v>96</v>
      </c>
      <c r="L5" s="74" t="s">
        <v>95</v>
      </c>
      <c r="M5" s="44" t="s">
        <v>96</v>
      </c>
      <c r="N5" s="74" t="s">
        <v>95</v>
      </c>
      <c r="O5" s="44" t="s">
        <v>96</v>
      </c>
      <c r="P5" s="74" t="s">
        <v>95</v>
      </c>
      <c r="Q5" s="44" t="s">
        <v>96</v>
      </c>
      <c r="R5" s="74" t="s">
        <v>95</v>
      </c>
      <c r="S5" s="74"/>
      <c r="T5" s="44" t="s">
        <v>96</v>
      </c>
      <c r="U5" s="74" t="s">
        <v>95</v>
      </c>
      <c r="V5" s="44" t="s">
        <v>96</v>
      </c>
      <c r="W5" s="74" t="s">
        <v>95</v>
      </c>
      <c r="X5" s="44" t="s">
        <v>96</v>
      </c>
      <c r="Y5" s="74" t="s">
        <v>95</v>
      </c>
      <c r="Z5" s="44" t="s">
        <v>96</v>
      </c>
      <c r="AA5" s="74" t="s">
        <v>95</v>
      </c>
      <c r="AB5" s="44" t="s">
        <v>96</v>
      </c>
      <c r="AC5" s="93"/>
    </row>
    <row r="6" spans="1:29" ht="18.75" customHeight="1">
      <c r="A6" s="75" t="s">
        <v>97</v>
      </c>
      <c r="B6" s="76" t="s">
        <v>98</v>
      </c>
      <c r="C6" s="77" t="s">
        <v>99</v>
      </c>
      <c r="D6" s="16">
        <v>3</v>
      </c>
      <c r="E6" s="11" t="s">
        <v>100</v>
      </c>
      <c r="F6" s="78">
        <v>1330.5</v>
      </c>
      <c r="G6" s="79">
        <v>3991.5</v>
      </c>
      <c r="H6" s="78">
        <v>1359</v>
      </c>
      <c r="I6" s="79">
        <v>4077</v>
      </c>
      <c r="J6" s="78">
        <v>1332</v>
      </c>
      <c r="K6" s="79">
        <v>3996</v>
      </c>
      <c r="L6" s="78">
        <v>1405.5</v>
      </c>
      <c r="M6" s="79">
        <v>4216.5</v>
      </c>
      <c r="N6" s="78">
        <v>1464</v>
      </c>
      <c r="O6" s="79">
        <v>4392</v>
      </c>
      <c r="P6" s="78">
        <v>1464</v>
      </c>
      <c r="Q6" s="79">
        <v>4392</v>
      </c>
      <c r="R6" s="90">
        <v>1500</v>
      </c>
      <c r="S6" s="16">
        <v>1200</v>
      </c>
      <c r="T6" s="79">
        <v>4500</v>
      </c>
      <c r="U6" s="16">
        <v>1492.5</v>
      </c>
      <c r="V6" s="79">
        <v>4477.5</v>
      </c>
      <c r="W6" s="16">
        <v>1531.4999999999998</v>
      </c>
      <c r="X6" s="79">
        <v>4594.499999999999</v>
      </c>
      <c r="Y6" s="94">
        <v>1693.065</v>
      </c>
      <c r="Z6" s="78">
        <v>5079.195000000001</v>
      </c>
      <c r="AA6" s="94">
        <v>1699.5</v>
      </c>
      <c r="AB6" s="78">
        <v>5098.5</v>
      </c>
      <c r="AC6" s="95" t="s">
        <v>101</v>
      </c>
    </row>
    <row r="7" spans="1:29" ht="18.75" customHeight="1">
      <c r="A7" s="80"/>
      <c r="B7" s="81"/>
      <c r="C7" s="77" t="s">
        <v>102</v>
      </c>
      <c r="D7" s="16">
        <v>20</v>
      </c>
      <c r="E7" s="11" t="s">
        <v>103</v>
      </c>
      <c r="F7" s="78">
        <v>102.005</v>
      </c>
      <c r="G7" s="79">
        <v>2040.1</v>
      </c>
      <c r="H7" s="78">
        <v>104.19</v>
      </c>
      <c r="I7" s="79">
        <v>2083.8</v>
      </c>
      <c r="J7" s="78">
        <v>102.12</v>
      </c>
      <c r="K7" s="79">
        <v>2042.4</v>
      </c>
      <c r="L7" s="78">
        <v>107.75500000000001</v>
      </c>
      <c r="M7" s="79">
        <v>2155.1000000000004</v>
      </c>
      <c r="N7" s="78">
        <v>112.24</v>
      </c>
      <c r="O7" s="79">
        <v>2244.7999999999997</v>
      </c>
      <c r="P7" s="78">
        <v>112.24</v>
      </c>
      <c r="Q7" s="79">
        <v>2244.7999999999997</v>
      </c>
      <c r="R7" s="90">
        <v>115</v>
      </c>
      <c r="S7" s="16">
        <v>115</v>
      </c>
      <c r="T7" s="79">
        <v>2300</v>
      </c>
      <c r="U7" s="16">
        <v>114.425</v>
      </c>
      <c r="V7" s="79">
        <v>2288.5</v>
      </c>
      <c r="W7" s="16">
        <v>117.415</v>
      </c>
      <c r="X7" s="79">
        <v>2348.2999999999997</v>
      </c>
      <c r="Y7" s="94">
        <v>129.80165000000002</v>
      </c>
      <c r="Z7" s="78">
        <v>2596.0330000000004</v>
      </c>
      <c r="AA7" s="94">
        <v>130.295</v>
      </c>
      <c r="AB7" s="78">
        <v>2605.9</v>
      </c>
      <c r="AC7" s="96"/>
    </row>
    <row r="8" spans="1:29" ht="24">
      <c r="A8" s="80"/>
      <c r="B8" s="81"/>
      <c r="C8" s="77" t="s">
        <v>104</v>
      </c>
      <c r="D8" s="16">
        <v>250</v>
      </c>
      <c r="E8" s="11" t="s">
        <v>103</v>
      </c>
      <c r="F8" s="78">
        <v>23.949</v>
      </c>
      <c r="G8" s="79">
        <v>5987.25</v>
      </c>
      <c r="H8" s="78">
        <v>24.462</v>
      </c>
      <c r="I8" s="79">
        <v>6115.5</v>
      </c>
      <c r="J8" s="78">
        <v>23.976</v>
      </c>
      <c r="K8" s="79">
        <v>5994</v>
      </c>
      <c r="L8" s="78">
        <v>25.299000000000003</v>
      </c>
      <c r="M8" s="79">
        <v>6324.750000000001</v>
      </c>
      <c r="N8" s="78">
        <v>26.352</v>
      </c>
      <c r="O8" s="79">
        <v>6588</v>
      </c>
      <c r="P8" s="78">
        <v>26.352</v>
      </c>
      <c r="Q8" s="79">
        <v>6588</v>
      </c>
      <c r="R8" s="90">
        <v>27</v>
      </c>
      <c r="S8" s="16">
        <v>27</v>
      </c>
      <c r="T8" s="79">
        <v>6750</v>
      </c>
      <c r="U8" s="16">
        <v>26.865</v>
      </c>
      <c r="V8" s="79">
        <v>6716.25</v>
      </c>
      <c r="W8" s="16">
        <v>27.566999999999997</v>
      </c>
      <c r="X8" s="79">
        <v>6891.749999999999</v>
      </c>
      <c r="Y8" s="94">
        <v>30.475170000000002</v>
      </c>
      <c r="Z8" s="78">
        <v>7618.7925000000005</v>
      </c>
      <c r="AA8" s="94">
        <v>30.591</v>
      </c>
      <c r="AB8" s="78">
        <v>7647.75</v>
      </c>
      <c r="AC8" s="96"/>
    </row>
    <row r="9" spans="1:29" ht="24">
      <c r="A9" s="80"/>
      <c r="B9" s="81"/>
      <c r="C9" s="77" t="s">
        <v>105</v>
      </c>
      <c r="D9" s="16">
        <v>40</v>
      </c>
      <c r="E9" s="11" t="s">
        <v>103</v>
      </c>
      <c r="F9" s="78">
        <v>168.53</v>
      </c>
      <c r="G9" s="79">
        <v>6741.2</v>
      </c>
      <c r="H9" s="78">
        <v>172.14</v>
      </c>
      <c r="I9" s="79">
        <v>6885.6</v>
      </c>
      <c r="J9" s="78">
        <v>168.72</v>
      </c>
      <c r="K9" s="79">
        <v>6748.8</v>
      </c>
      <c r="L9" s="78">
        <v>178.03</v>
      </c>
      <c r="M9" s="79">
        <v>7121.2</v>
      </c>
      <c r="N9" s="78">
        <v>185.44</v>
      </c>
      <c r="O9" s="79">
        <v>7417.6</v>
      </c>
      <c r="P9" s="78">
        <v>185.44</v>
      </c>
      <c r="Q9" s="79">
        <v>7417.6</v>
      </c>
      <c r="R9" s="90">
        <v>190</v>
      </c>
      <c r="S9" s="16">
        <v>190</v>
      </c>
      <c r="T9" s="79">
        <v>7600</v>
      </c>
      <c r="U9" s="16">
        <v>189.05</v>
      </c>
      <c r="V9" s="79">
        <v>7562</v>
      </c>
      <c r="W9" s="16">
        <v>193.98999999999998</v>
      </c>
      <c r="X9" s="79">
        <v>7759.6</v>
      </c>
      <c r="Y9" s="94">
        <v>214.4549</v>
      </c>
      <c r="Z9" s="78">
        <v>8578.196</v>
      </c>
      <c r="AA9" s="94">
        <v>215.27</v>
      </c>
      <c r="AB9" s="78">
        <v>8610.8</v>
      </c>
      <c r="AC9" s="96"/>
    </row>
    <row r="10" spans="1:29" ht="24">
      <c r="A10" s="80"/>
      <c r="B10" s="81"/>
      <c r="C10" s="77" t="s">
        <v>106</v>
      </c>
      <c r="D10" s="16">
        <v>40</v>
      </c>
      <c r="E10" s="11" t="s">
        <v>103</v>
      </c>
      <c r="F10" s="78">
        <v>186.27</v>
      </c>
      <c r="G10" s="79">
        <v>7450.8</v>
      </c>
      <c r="H10" s="78">
        <v>190.26000000000002</v>
      </c>
      <c r="I10" s="79">
        <v>7610.4</v>
      </c>
      <c r="J10" s="78">
        <v>186.48</v>
      </c>
      <c r="K10" s="79">
        <v>7459.2</v>
      </c>
      <c r="L10" s="78">
        <v>196.77</v>
      </c>
      <c r="M10" s="79">
        <v>7870.8</v>
      </c>
      <c r="N10" s="78">
        <v>204.96</v>
      </c>
      <c r="O10" s="79">
        <v>8198.4</v>
      </c>
      <c r="P10" s="78">
        <v>204.96</v>
      </c>
      <c r="Q10" s="79">
        <v>8198.4</v>
      </c>
      <c r="R10" s="90">
        <v>210</v>
      </c>
      <c r="S10" s="16">
        <v>210</v>
      </c>
      <c r="T10" s="79">
        <v>8400</v>
      </c>
      <c r="U10" s="16">
        <v>208.95</v>
      </c>
      <c r="V10" s="79">
        <v>8358</v>
      </c>
      <c r="W10" s="16">
        <v>214.40999999999997</v>
      </c>
      <c r="X10" s="79">
        <v>8576.399999999998</v>
      </c>
      <c r="Y10" s="94">
        <v>237.02910000000003</v>
      </c>
      <c r="Z10" s="78">
        <v>9481.164</v>
      </c>
      <c r="AA10" s="94">
        <v>237.93</v>
      </c>
      <c r="AB10" s="78">
        <v>9517.2</v>
      </c>
      <c r="AC10" s="96"/>
    </row>
    <row r="11" spans="1:29" ht="18.75" customHeight="1">
      <c r="A11" s="80"/>
      <c r="B11" s="76" t="s">
        <v>107</v>
      </c>
      <c r="C11" s="77" t="s">
        <v>108</v>
      </c>
      <c r="D11" s="16">
        <v>1</v>
      </c>
      <c r="E11" s="11" t="s">
        <v>100</v>
      </c>
      <c r="F11" s="78">
        <v>1064.4</v>
      </c>
      <c r="G11" s="79">
        <v>1064.4</v>
      </c>
      <c r="H11" s="78">
        <v>1087.2</v>
      </c>
      <c r="I11" s="79">
        <v>1087.2</v>
      </c>
      <c r="J11" s="78">
        <v>1065.6</v>
      </c>
      <c r="K11" s="79">
        <v>1065.6</v>
      </c>
      <c r="L11" s="78">
        <v>1124.4</v>
      </c>
      <c r="M11" s="79">
        <v>1124.4</v>
      </c>
      <c r="N11" s="78">
        <v>1171.2</v>
      </c>
      <c r="O11" s="79">
        <v>1171.2</v>
      </c>
      <c r="P11" s="78">
        <v>1171.2</v>
      </c>
      <c r="Q11" s="79">
        <v>1171.2</v>
      </c>
      <c r="R11" s="90">
        <v>1200</v>
      </c>
      <c r="S11" s="16">
        <v>1480</v>
      </c>
      <c r="T11" s="79">
        <v>1200</v>
      </c>
      <c r="U11" s="16">
        <v>1194</v>
      </c>
      <c r="V11" s="79">
        <v>1194</v>
      </c>
      <c r="W11" s="16">
        <v>1225.1999999999998</v>
      </c>
      <c r="X11" s="79">
        <v>1225.1999999999998</v>
      </c>
      <c r="Y11" s="97">
        <v>1354.4520000000002</v>
      </c>
      <c r="Z11" s="98">
        <v>1354.4520000000002</v>
      </c>
      <c r="AA11" s="97">
        <v>1359.6</v>
      </c>
      <c r="AB11" s="98">
        <v>1359.6</v>
      </c>
      <c r="AC11" s="99" t="s">
        <v>109</v>
      </c>
    </row>
    <row r="12" spans="1:29" ht="18.75" customHeight="1">
      <c r="A12" s="80"/>
      <c r="B12" s="81"/>
      <c r="C12" s="77" t="s">
        <v>110</v>
      </c>
      <c r="D12" s="16">
        <v>2</v>
      </c>
      <c r="E12" s="11" t="s">
        <v>100</v>
      </c>
      <c r="F12" s="78">
        <v>869.26</v>
      </c>
      <c r="G12" s="79">
        <v>1738.52</v>
      </c>
      <c r="H12" s="78">
        <v>887.88</v>
      </c>
      <c r="I12" s="79">
        <v>1775.76</v>
      </c>
      <c r="J12" s="78">
        <v>870.24</v>
      </c>
      <c r="K12" s="79">
        <v>1740.48</v>
      </c>
      <c r="L12" s="78">
        <v>918.2600000000001</v>
      </c>
      <c r="M12" s="79">
        <v>1836.5200000000002</v>
      </c>
      <c r="N12" s="78">
        <v>956.48</v>
      </c>
      <c r="O12" s="79">
        <v>1912.96</v>
      </c>
      <c r="P12" s="78">
        <v>956.48</v>
      </c>
      <c r="Q12" s="79">
        <v>1912.96</v>
      </c>
      <c r="R12" s="90">
        <v>980</v>
      </c>
      <c r="S12" s="16">
        <v>1290</v>
      </c>
      <c r="T12" s="79">
        <v>1960</v>
      </c>
      <c r="U12" s="16">
        <v>975.1</v>
      </c>
      <c r="V12" s="79">
        <v>1950.2</v>
      </c>
      <c r="W12" s="16">
        <v>1000.58</v>
      </c>
      <c r="X12" s="79">
        <v>2001.16</v>
      </c>
      <c r="Y12" s="97">
        <v>1106.1358</v>
      </c>
      <c r="Z12" s="98">
        <v>2212.2716</v>
      </c>
      <c r="AA12" s="97">
        <v>1110.34</v>
      </c>
      <c r="AB12" s="98">
        <v>2220.68</v>
      </c>
      <c r="AC12" s="100"/>
    </row>
    <row r="13" spans="1:29" ht="18.75" customHeight="1">
      <c r="A13" s="80"/>
      <c r="B13" s="81"/>
      <c r="C13" s="77" t="s">
        <v>111</v>
      </c>
      <c r="D13" s="16">
        <v>14</v>
      </c>
      <c r="E13" s="11" t="s">
        <v>103</v>
      </c>
      <c r="F13" s="78">
        <v>106.44</v>
      </c>
      <c r="G13" s="79">
        <v>1490.16</v>
      </c>
      <c r="H13" s="78">
        <v>108.72</v>
      </c>
      <c r="I13" s="79">
        <v>1522.08</v>
      </c>
      <c r="J13" s="78">
        <v>106.56</v>
      </c>
      <c r="K13" s="79">
        <v>1491.84</v>
      </c>
      <c r="L13" s="78">
        <v>112.44000000000001</v>
      </c>
      <c r="M13" s="79">
        <v>1574.16</v>
      </c>
      <c r="N13" s="78">
        <v>117.12</v>
      </c>
      <c r="O13" s="79">
        <v>1639.68</v>
      </c>
      <c r="P13" s="78">
        <v>117.12</v>
      </c>
      <c r="Q13" s="79">
        <v>1639.68</v>
      </c>
      <c r="R13" s="16">
        <v>120</v>
      </c>
      <c r="S13" s="16">
        <v>120</v>
      </c>
      <c r="T13" s="79">
        <v>1680</v>
      </c>
      <c r="U13" s="16">
        <v>119.4</v>
      </c>
      <c r="V13" s="79">
        <v>1671.6</v>
      </c>
      <c r="W13" s="16">
        <v>122.51999999999998</v>
      </c>
      <c r="X13" s="79">
        <v>1715.2799999999997</v>
      </c>
      <c r="Y13" s="97">
        <v>135.4452</v>
      </c>
      <c r="Z13" s="98">
        <v>1896.2328000000002</v>
      </c>
      <c r="AA13" s="97">
        <v>135.96</v>
      </c>
      <c r="AB13" s="98">
        <v>1903.44</v>
      </c>
      <c r="AC13" s="100"/>
    </row>
    <row r="14" spans="1:29" ht="18.75" customHeight="1">
      <c r="A14" s="80"/>
      <c r="B14" s="81"/>
      <c r="C14" s="77" t="s">
        <v>112</v>
      </c>
      <c r="D14" s="16">
        <v>51</v>
      </c>
      <c r="E14" s="11" t="s">
        <v>103</v>
      </c>
      <c r="F14" s="78">
        <v>106.44</v>
      </c>
      <c r="G14" s="79">
        <v>5428.44</v>
      </c>
      <c r="H14" s="78">
        <v>108.72</v>
      </c>
      <c r="I14" s="79">
        <v>5544.72</v>
      </c>
      <c r="J14" s="78">
        <v>106.56</v>
      </c>
      <c r="K14" s="79">
        <v>5434.56</v>
      </c>
      <c r="L14" s="78">
        <v>112.44000000000001</v>
      </c>
      <c r="M14" s="79">
        <v>5734.44</v>
      </c>
      <c r="N14" s="78">
        <v>117.12</v>
      </c>
      <c r="O14" s="79">
        <v>5973.12</v>
      </c>
      <c r="P14" s="78">
        <v>117.12</v>
      </c>
      <c r="Q14" s="79">
        <v>5973.12</v>
      </c>
      <c r="R14" s="16">
        <v>120</v>
      </c>
      <c r="S14" s="16">
        <v>120</v>
      </c>
      <c r="T14" s="79">
        <v>6120</v>
      </c>
      <c r="U14" s="16">
        <v>119.4</v>
      </c>
      <c r="V14" s="79">
        <v>6089.4</v>
      </c>
      <c r="W14" s="16">
        <v>122.51999999999998</v>
      </c>
      <c r="X14" s="79">
        <v>6248.519999999999</v>
      </c>
      <c r="Y14" s="97">
        <v>135.4452</v>
      </c>
      <c r="Z14" s="98">
        <v>6907.7052</v>
      </c>
      <c r="AA14" s="97">
        <v>135.96</v>
      </c>
      <c r="AB14" s="98">
        <v>6933.96</v>
      </c>
      <c r="AC14" s="100"/>
    </row>
    <row r="15" spans="1:29" ht="24">
      <c r="A15" s="80"/>
      <c r="B15" s="81"/>
      <c r="C15" s="77" t="s">
        <v>113</v>
      </c>
      <c r="D15" s="16">
        <v>24</v>
      </c>
      <c r="E15" s="11" t="s">
        <v>103</v>
      </c>
      <c r="F15" s="78">
        <v>124.18</v>
      </c>
      <c r="G15" s="79">
        <v>2980.32</v>
      </c>
      <c r="H15" s="78">
        <v>126.84</v>
      </c>
      <c r="I15" s="79">
        <v>3044.16</v>
      </c>
      <c r="J15" s="78">
        <v>124.32</v>
      </c>
      <c r="K15" s="79">
        <v>2983.68</v>
      </c>
      <c r="L15" s="78">
        <v>131.18</v>
      </c>
      <c r="M15" s="79">
        <v>3148.32</v>
      </c>
      <c r="N15" s="78">
        <v>136.64</v>
      </c>
      <c r="O15" s="79">
        <v>3279.3599999999997</v>
      </c>
      <c r="P15" s="78">
        <v>136.64</v>
      </c>
      <c r="Q15" s="79">
        <v>3279.3599999999997</v>
      </c>
      <c r="R15" s="16">
        <v>140</v>
      </c>
      <c r="S15" s="16">
        <v>140</v>
      </c>
      <c r="T15" s="79">
        <v>3360</v>
      </c>
      <c r="U15" s="16">
        <v>139.3</v>
      </c>
      <c r="V15" s="79">
        <v>3343.2</v>
      </c>
      <c r="W15" s="16">
        <v>142.94</v>
      </c>
      <c r="X15" s="79">
        <v>3430.56</v>
      </c>
      <c r="Y15" s="97">
        <v>158.01940000000002</v>
      </c>
      <c r="Z15" s="98">
        <v>3792.4656000000004</v>
      </c>
      <c r="AA15" s="97">
        <v>158.62</v>
      </c>
      <c r="AB15" s="98">
        <v>3806.88</v>
      </c>
      <c r="AC15" s="100"/>
    </row>
    <row r="16" spans="1:29" ht="18.75" customHeight="1">
      <c r="A16" s="80"/>
      <c r="B16" s="81"/>
      <c r="C16" s="77" t="s">
        <v>114</v>
      </c>
      <c r="D16" s="16">
        <v>4.5</v>
      </c>
      <c r="E16" s="11" t="s">
        <v>115</v>
      </c>
      <c r="F16" s="78">
        <v>1791.74</v>
      </c>
      <c r="G16" s="79">
        <v>8062.83</v>
      </c>
      <c r="H16" s="78">
        <v>1830.12</v>
      </c>
      <c r="I16" s="79">
        <v>8235.54</v>
      </c>
      <c r="J16" s="78">
        <v>1793.76</v>
      </c>
      <c r="K16" s="79">
        <v>8071.92</v>
      </c>
      <c r="L16" s="78">
        <v>1892.74</v>
      </c>
      <c r="M16" s="79">
        <v>8517.33</v>
      </c>
      <c r="N16" s="78">
        <v>1971.52</v>
      </c>
      <c r="O16" s="79">
        <v>8871.84</v>
      </c>
      <c r="P16" s="78">
        <v>1971.52</v>
      </c>
      <c r="Q16" s="79">
        <v>8871.84</v>
      </c>
      <c r="R16" s="16">
        <v>2020</v>
      </c>
      <c r="S16" s="16">
        <v>2020</v>
      </c>
      <c r="T16" s="79">
        <v>9090</v>
      </c>
      <c r="U16" s="16">
        <v>2009.9</v>
      </c>
      <c r="V16" s="79">
        <v>9044.550000000001</v>
      </c>
      <c r="W16" s="16">
        <v>2062.4199999999996</v>
      </c>
      <c r="X16" s="79">
        <v>9280.889999999998</v>
      </c>
      <c r="Y16" s="97">
        <v>2279.9942</v>
      </c>
      <c r="Z16" s="98">
        <v>10259.9739</v>
      </c>
      <c r="AA16" s="97">
        <v>2288.66</v>
      </c>
      <c r="AB16" s="98">
        <v>10298.97</v>
      </c>
      <c r="AC16" s="100"/>
    </row>
    <row r="17" spans="1:29" ht="18.75" customHeight="1">
      <c r="A17" s="80"/>
      <c r="B17" s="81"/>
      <c r="C17" s="77" t="s">
        <v>116</v>
      </c>
      <c r="D17" s="16">
        <v>1</v>
      </c>
      <c r="E17" s="11" t="s">
        <v>117</v>
      </c>
      <c r="F17" s="78">
        <v>2394.9</v>
      </c>
      <c r="G17" s="79">
        <v>2394.9</v>
      </c>
      <c r="H17" s="78">
        <v>2446.2000000000003</v>
      </c>
      <c r="I17" s="79">
        <v>2446.2000000000003</v>
      </c>
      <c r="J17" s="78">
        <v>2397.6</v>
      </c>
      <c r="K17" s="79">
        <v>2397.6</v>
      </c>
      <c r="L17" s="78">
        <v>2529.9</v>
      </c>
      <c r="M17" s="79">
        <v>2529.9</v>
      </c>
      <c r="N17" s="78">
        <v>2635.2</v>
      </c>
      <c r="O17" s="79">
        <v>2635.2</v>
      </c>
      <c r="P17" s="78">
        <v>2635.2</v>
      </c>
      <c r="Q17" s="79">
        <v>2635.2</v>
      </c>
      <c r="R17" s="16">
        <v>2700</v>
      </c>
      <c r="S17" s="16">
        <v>2700</v>
      </c>
      <c r="T17" s="79">
        <v>2700</v>
      </c>
      <c r="U17" s="16">
        <v>2686.5</v>
      </c>
      <c r="V17" s="79">
        <v>2686.5</v>
      </c>
      <c r="W17" s="16">
        <v>2756.7</v>
      </c>
      <c r="X17" s="79">
        <v>2756.7</v>
      </c>
      <c r="Y17" s="97">
        <v>3047.5170000000003</v>
      </c>
      <c r="Z17" s="98">
        <v>3047.5170000000003</v>
      </c>
      <c r="AA17" s="97">
        <v>3059.1</v>
      </c>
      <c r="AB17" s="98">
        <v>3059.1</v>
      </c>
      <c r="AC17" s="100"/>
    </row>
    <row r="18" spans="1:29" ht="18.75" customHeight="1">
      <c r="A18" s="80"/>
      <c r="B18" s="81"/>
      <c r="C18" s="77" t="s">
        <v>118</v>
      </c>
      <c r="D18" s="16">
        <v>1</v>
      </c>
      <c r="E18" s="11" t="s">
        <v>117</v>
      </c>
      <c r="F18" s="78">
        <v>1774</v>
      </c>
      <c r="G18" s="79">
        <v>1774</v>
      </c>
      <c r="H18" s="78">
        <v>1812</v>
      </c>
      <c r="I18" s="79">
        <v>1812</v>
      </c>
      <c r="J18" s="78">
        <v>1776</v>
      </c>
      <c r="K18" s="79">
        <v>1776</v>
      </c>
      <c r="L18" s="78">
        <v>1874</v>
      </c>
      <c r="M18" s="79">
        <v>1874</v>
      </c>
      <c r="N18" s="78">
        <v>1952</v>
      </c>
      <c r="O18" s="79">
        <v>1952</v>
      </c>
      <c r="P18" s="78">
        <v>1952</v>
      </c>
      <c r="Q18" s="79">
        <v>1952</v>
      </c>
      <c r="R18" s="16">
        <v>2000</v>
      </c>
      <c r="S18" s="16">
        <v>2000</v>
      </c>
      <c r="T18" s="79">
        <v>2000</v>
      </c>
      <c r="U18" s="16">
        <v>1990</v>
      </c>
      <c r="V18" s="79">
        <v>1990</v>
      </c>
      <c r="W18" s="16">
        <v>2041.9999999999998</v>
      </c>
      <c r="X18" s="79">
        <v>2041.9999999999998</v>
      </c>
      <c r="Y18" s="97">
        <v>2257.42</v>
      </c>
      <c r="Z18" s="98">
        <v>2257.42</v>
      </c>
      <c r="AA18" s="97">
        <v>2266</v>
      </c>
      <c r="AB18" s="98">
        <v>2266</v>
      </c>
      <c r="AC18" s="100"/>
    </row>
    <row r="19" spans="1:29" ht="18.75" customHeight="1">
      <c r="A19" s="80"/>
      <c r="B19" s="81"/>
      <c r="C19" s="77" t="s">
        <v>119</v>
      </c>
      <c r="D19" s="16">
        <v>2</v>
      </c>
      <c r="E19" s="11" t="s">
        <v>117</v>
      </c>
      <c r="F19" s="78">
        <v>1782.87</v>
      </c>
      <c r="G19" s="79">
        <v>3565.74</v>
      </c>
      <c r="H19" s="78">
        <v>1821.06</v>
      </c>
      <c r="I19" s="79">
        <v>3642.12</v>
      </c>
      <c r="J19" s="78">
        <v>1784.88</v>
      </c>
      <c r="K19" s="79">
        <v>3569.76</v>
      </c>
      <c r="L19" s="78">
        <v>1883.37</v>
      </c>
      <c r="M19" s="79">
        <v>3766.74</v>
      </c>
      <c r="N19" s="78">
        <v>1961.76</v>
      </c>
      <c r="O19" s="79">
        <v>3923.52</v>
      </c>
      <c r="P19" s="78">
        <v>1961.76</v>
      </c>
      <c r="Q19" s="79">
        <v>3923.52</v>
      </c>
      <c r="R19" s="16">
        <v>2010</v>
      </c>
      <c r="S19" s="90">
        <v>2010</v>
      </c>
      <c r="T19" s="79">
        <v>4020</v>
      </c>
      <c r="U19" s="16">
        <v>1999.95</v>
      </c>
      <c r="V19" s="79">
        <v>3999.9</v>
      </c>
      <c r="W19" s="16">
        <v>2052.21</v>
      </c>
      <c r="X19" s="79">
        <v>4104.42</v>
      </c>
      <c r="Y19" s="97">
        <v>2268.7071</v>
      </c>
      <c r="Z19" s="98">
        <v>4537.4142</v>
      </c>
      <c r="AA19" s="97">
        <v>2277.33</v>
      </c>
      <c r="AB19" s="98">
        <v>4554.66</v>
      </c>
      <c r="AC19" s="100"/>
    </row>
    <row r="20" spans="1:29" ht="18.75" customHeight="1">
      <c r="A20" s="80"/>
      <c r="B20" s="81"/>
      <c r="C20" s="82" t="s">
        <v>120</v>
      </c>
      <c r="D20" s="16">
        <v>2</v>
      </c>
      <c r="E20" s="11" t="s">
        <v>117</v>
      </c>
      <c r="F20" s="78">
        <v>2394.9</v>
      </c>
      <c r="G20" s="79">
        <v>4789.8</v>
      </c>
      <c r="H20" s="78">
        <v>2446.2000000000003</v>
      </c>
      <c r="I20" s="79">
        <v>4892.400000000001</v>
      </c>
      <c r="J20" s="78">
        <v>2397.6</v>
      </c>
      <c r="K20" s="79">
        <v>4795.2</v>
      </c>
      <c r="L20" s="78">
        <v>2529.9</v>
      </c>
      <c r="M20" s="79">
        <v>5059.8</v>
      </c>
      <c r="N20" s="78">
        <v>2635.2</v>
      </c>
      <c r="O20" s="79">
        <v>5270.4</v>
      </c>
      <c r="P20" s="78">
        <v>2635.2</v>
      </c>
      <c r="Q20" s="79">
        <v>5270.4</v>
      </c>
      <c r="R20" s="16">
        <v>2700</v>
      </c>
      <c r="S20" s="90">
        <v>2700</v>
      </c>
      <c r="T20" s="79">
        <v>5400</v>
      </c>
      <c r="U20" s="16">
        <v>2686.5</v>
      </c>
      <c r="V20" s="79">
        <v>5373</v>
      </c>
      <c r="W20" s="16">
        <v>2756.7</v>
      </c>
      <c r="X20" s="79">
        <v>5513.4</v>
      </c>
      <c r="Y20" s="97">
        <v>3047.5170000000003</v>
      </c>
      <c r="Z20" s="98">
        <v>6095.034000000001</v>
      </c>
      <c r="AA20" s="97">
        <v>3059.1</v>
      </c>
      <c r="AB20" s="98">
        <v>6118.2</v>
      </c>
      <c r="AC20" s="101"/>
    </row>
    <row r="21" spans="1:29" ht="16.5" customHeight="1">
      <c r="A21" s="10" t="s">
        <v>121</v>
      </c>
      <c r="B21" s="10"/>
      <c r="C21" s="82" t="s">
        <v>122</v>
      </c>
      <c r="D21" s="16">
        <v>12</v>
      </c>
      <c r="E21" s="11" t="s">
        <v>117</v>
      </c>
      <c r="F21" s="78">
        <v>177.4</v>
      </c>
      <c r="G21" s="79">
        <v>2128.8</v>
      </c>
      <c r="H21" s="78">
        <v>181.2</v>
      </c>
      <c r="I21" s="79">
        <v>2174.4</v>
      </c>
      <c r="J21" s="78">
        <v>177.6</v>
      </c>
      <c r="K21" s="79">
        <v>2131.2</v>
      </c>
      <c r="L21" s="78">
        <v>187.4</v>
      </c>
      <c r="M21" s="79">
        <v>2248.8</v>
      </c>
      <c r="N21" s="78">
        <v>195.2</v>
      </c>
      <c r="O21" s="79">
        <v>2342.3999999999996</v>
      </c>
      <c r="P21" s="78">
        <v>195.2</v>
      </c>
      <c r="Q21" s="79">
        <v>2342.3999999999996</v>
      </c>
      <c r="R21" s="16">
        <v>200</v>
      </c>
      <c r="S21" s="16">
        <v>200</v>
      </c>
      <c r="T21" s="79">
        <v>2400</v>
      </c>
      <c r="U21" s="16">
        <v>199</v>
      </c>
      <c r="V21" s="79">
        <v>2388</v>
      </c>
      <c r="W21" s="16">
        <v>204.2</v>
      </c>
      <c r="X21" s="79">
        <v>2450.3999999999996</v>
      </c>
      <c r="Y21" s="94">
        <v>225.74200000000002</v>
      </c>
      <c r="Z21" s="78">
        <v>2708.9040000000005</v>
      </c>
      <c r="AA21" s="94">
        <v>226.6</v>
      </c>
      <c r="AB21" s="78">
        <v>2719.2</v>
      </c>
      <c r="AC21" s="102" t="s">
        <v>123</v>
      </c>
    </row>
    <row r="22" spans="1:29" ht="16.5" customHeight="1">
      <c r="A22" s="10"/>
      <c r="B22" s="10"/>
      <c r="C22" s="82" t="s">
        <v>124</v>
      </c>
      <c r="D22" s="16">
        <v>18</v>
      </c>
      <c r="E22" s="11" t="s">
        <v>117</v>
      </c>
      <c r="F22" s="78">
        <v>106.44</v>
      </c>
      <c r="G22" s="79">
        <v>1915.92</v>
      </c>
      <c r="H22" s="78">
        <v>108.72</v>
      </c>
      <c r="I22" s="79">
        <v>1956.96</v>
      </c>
      <c r="J22" s="78">
        <v>106.56</v>
      </c>
      <c r="K22" s="79">
        <v>1918.08</v>
      </c>
      <c r="L22" s="78">
        <v>112.44000000000001</v>
      </c>
      <c r="M22" s="79">
        <v>2023.9200000000003</v>
      </c>
      <c r="N22" s="78">
        <v>117.12</v>
      </c>
      <c r="O22" s="79">
        <v>2108.16</v>
      </c>
      <c r="P22" s="78">
        <v>117.12</v>
      </c>
      <c r="Q22" s="79">
        <v>2108.16</v>
      </c>
      <c r="R22" s="16">
        <v>120</v>
      </c>
      <c r="S22" s="16">
        <v>120</v>
      </c>
      <c r="T22" s="79">
        <v>2160</v>
      </c>
      <c r="U22" s="16">
        <v>119.4</v>
      </c>
      <c r="V22" s="79">
        <v>2149.2000000000003</v>
      </c>
      <c r="W22" s="16">
        <v>122.51999999999998</v>
      </c>
      <c r="X22" s="79">
        <v>2205.3599999999997</v>
      </c>
      <c r="Y22" s="94">
        <v>135.4452</v>
      </c>
      <c r="Z22" s="78">
        <v>2438.0136</v>
      </c>
      <c r="AA22" s="94">
        <v>135.96</v>
      </c>
      <c r="AB22" s="78">
        <v>2447.28</v>
      </c>
      <c r="AC22" s="103"/>
    </row>
    <row r="23" spans="1:29" ht="16.5" customHeight="1">
      <c r="A23" s="10"/>
      <c r="B23" s="10"/>
      <c r="C23" s="82" t="s">
        <v>125</v>
      </c>
      <c r="D23" s="16">
        <v>30</v>
      </c>
      <c r="E23" s="11" t="s">
        <v>117</v>
      </c>
      <c r="F23" s="78">
        <v>141.92000000000002</v>
      </c>
      <c r="G23" s="79">
        <v>4257.6</v>
      </c>
      <c r="H23" s="78">
        <v>144.96</v>
      </c>
      <c r="I23" s="79">
        <v>4348.8</v>
      </c>
      <c r="J23" s="78">
        <v>142.08</v>
      </c>
      <c r="K23" s="79">
        <v>4262.400000000001</v>
      </c>
      <c r="L23" s="78">
        <v>149.92000000000002</v>
      </c>
      <c r="M23" s="79">
        <v>4497.6</v>
      </c>
      <c r="N23" s="78">
        <v>156.16</v>
      </c>
      <c r="O23" s="79">
        <v>4684.8</v>
      </c>
      <c r="P23" s="78">
        <v>156.16</v>
      </c>
      <c r="Q23" s="79">
        <v>4684.8</v>
      </c>
      <c r="R23" s="16">
        <v>160</v>
      </c>
      <c r="S23" s="16">
        <v>160</v>
      </c>
      <c r="T23" s="79">
        <v>4800</v>
      </c>
      <c r="U23" s="16">
        <v>159.2</v>
      </c>
      <c r="V23" s="79">
        <v>4776</v>
      </c>
      <c r="W23" s="16">
        <v>163.35999999999999</v>
      </c>
      <c r="X23" s="79">
        <v>4900.799999999999</v>
      </c>
      <c r="Y23" s="94">
        <v>180.5936</v>
      </c>
      <c r="Z23" s="78">
        <v>5417.808000000001</v>
      </c>
      <c r="AA23" s="94">
        <v>181.28</v>
      </c>
      <c r="AB23" s="78">
        <v>5438.4</v>
      </c>
      <c r="AC23" s="103"/>
    </row>
    <row r="24" spans="1:29" ht="16.5" customHeight="1">
      <c r="A24" s="10"/>
      <c r="B24" s="10"/>
      <c r="C24" s="83" t="s">
        <v>126</v>
      </c>
      <c r="D24" s="16">
        <v>4</v>
      </c>
      <c r="E24" s="11" t="s">
        <v>117</v>
      </c>
      <c r="F24" s="78">
        <v>88.7</v>
      </c>
      <c r="G24" s="79">
        <v>354.8</v>
      </c>
      <c r="H24" s="78">
        <v>90.6</v>
      </c>
      <c r="I24" s="79">
        <v>362.4</v>
      </c>
      <c r="J24" s="78">
        <v>88.8</v>
      </c>
      <c r="K24" s="79">
        <v>355.2</v>
      </c>
      <c r="L24" s="78">
        <v>93.7</v>
      </c>
      <c r="M24" s="79">
        <v>374.8</v>
      </c>
      <c r="N24" s="78">
        <v>97.6</v>
      </c>
      <c r="O24" s="79">
        <v>390.4</v>
      </c>
      <c r="P24" s="78">
        <v>97.6</v>
      </c>
      <c r="Q24" s="79">
        <v>390.4</v>
      </c>
      <c r="R24" s="16">
        <v>100</v>
      </c>
      <c r="S24" s="16">
        <v>100</v>
      </c>
      <c r="T24" s="79">
        <v>400</v>
      </c>
      <c r="U24" s="16">
        <v>99.5</v>
      </c>
      <c r="V24" s="79">
        <v>398</v>
      </c>
      <c r="W24" s="16">
        <v>102.1</v>
      </c>
      <c r="X24" s="79">
        <v>408.4</v>
      </c>
      <c r="Y24" s="94">
        <v>112.87100000000001</v>
      </c>
      <c r="Z24" s="78">
        <v>451.48400000000004</v>
      </c>
      <c r="AA24" s="94">
        <v>113.3</v>
      </c>
      <c r="AB24" s="78">
        <v>453.2</v>
      </c>
      <c r="AC24" s="104"/>
    </row>
    <row r="25" spans="1:29" ht="16.5" customHeight="1">
      <c r="A25" s="10"/>
      <c r="B25" s="10"/>
      <c r="C25" s="83" t="s">
        <v>127</v>
      </c>
      <c r="D25" s="16">
        <v>79</v>
      </c>
      <c r="E25" s="11" t="s">
        <v>115</v>
      </c>
      <c r="F25" s="78">
        <v>35.480000000000004</v>
      </c>
      <c r="G25" s="79">
        <v>2802.9200000000005</v>
      </c>
      <c r="H25" s="78">
        <v>36.24</v>
      </c>
      <c r="I25" s="79">
        <v>2862.96</v>
      </c>
      <c r="J25" s="78">
        <v>35.52</v>
      </c>
      <c r="K25" s="79">
        <v>2806.0800000000004</v>
      </c>
      <c r="L25" s="78">
        <v>37.480000000000004</v>
      </c>
      <c r="M25" s="79">
        <v>2960.9200000000005</v>
      </c>
      <c r="N25" s="78">
        <v>39.04</v>
      </c>
      <c r="O25" s="79">
        <v>3084.16</v>
      </c>
      <c r="P25" s="78">
        <v>39.04</v>
      </c>
      <c r="Q25" s="79">
        <v>3084.16</v>
      </c>
      <c r="R25" s="16">
        <v>40</v>
      </c>
      <c r="S25" s="16">
        <v>40</v>
      </c>
      <c r="T25" s="79">
        <v>3160</v>
      </c>
      <c r="U25" s="16">
        <v>39.8</v>
      </c>
      <c r="V25" s="79">
        <v>3144.2</v>
      </c>
      <c r="W25" s="16">
        <v>40.839999999999996</v>
      </c>
      <c r="X25" s="79">
        <v>3226.3599999999997</v>
      </c>
      <c r="Y25" s="94">
        <v>45.1484</v>
      </c>
      <c r="Z25" s="78">
        <v>3566.7236000000003</v>
      </c>
      <c r="AA25" s="94">
        <v>45.32</v>
      </c>
      <c r="AB25" s="78">
        <v>3580.28</v>
      </c>
      <c r="AC25" s="105"/>
    </row>
    <row r="26" spans="1:29" ht="16.5" customHeight="1">
      <c r="A26" s="84" t="s">
        <v>128</v>
      </c>
      <c r="B26" s="20"/>
      <c r="C26" s="20"/>
      <c r="D26" s="85" t="s">
        <v>129</v>
      </c>
      <c r="E26" s="86"/>
      <c r="F26" s="11" t="s">
        <v>130</v>
      </c>
      <c r="G26" s="79">
        <v>70960.00000000001</v>
      </c>
      <c r="H26" s="11" t="s">
        <v>130</v>
      </c>
      <c r="I26" s="79">
        <v>72480</v>
      </c>
      <c r="J26" s="11" t="s">
        <v>130</v>
      </c>
      <c r="K26" s="79">
        <v>71039.99999999999</v>
      </c>
      <c r="L26" s="11" t="s">
        <v>130</v>
      </c>
      <c r="M26" s="79">
        <v>74960.00000000001</v>
      </c>
      <c r="N26" s="11" t="s">
        <v>130</v>
      </c>
      <c r="O26" s="79">
        <v>78080</v>
      </c>
      <c r="P26" s="11" t="s">
        <v>130</v>
      </c>
      <c r="Q26" s="79">
        <v>78080</v>
      </c>
      <c r="R26" s="48" t="s">
        <v>130</v>
      </c>
      <c r="S26" s="91"/>
      <c r="T26" s="46">
        <v>80000</v>
      </c>
      <c r="U26" s="48" t="s">
        <v>130</v>
      </c>
      <c r="V26" s="46">
        <v>79600</v>
      </c>
      <c r="W26" s="48" t="s">
        <v>130</v>
      </c>
      <c r="X26" s="46">
        <v>81679.99999999997</v>
      </c>
      <c r="Y26" s="106" t="s">
        <v>130</v>
      </c>
      <c r="Z26" s="106">
        <v>90296.8</v>
      </c>
      <c r="AA26" s="106" t="s">
        <v>130</v>
      </c>
      <c r="AB26" s="106">
        <v>90639.99999999997</v>
      </c>
      <c r="AC26" s="107"/>
    </row>
    <row r="27" spans="1:29" ht="91.5" customHeight="1">
      <c r="A27" s="87" t="s">
        <v>131</v>
      </c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</row>
  </sheetData>
  <sheetProtection/>
  <mergeCells count="27">
    <mergeCell ref="A1:AC1"/>
    <mergeCell ref="A2:AC2"/>
    <mergeCell ref="A3:AC3"/>
    <mergeCell ref="D4:E4"/>
    <mergeCell ref="F4:G4"/>
    <mergeCell ref="H4:I4"/>
    <mergeCell ref="J4:K4"/>
    <mergeCell ref="L4:M4"/>
    <mergeCell ref="N4:O4"/>
    <mergeCell ref="P4:Q4"/>
    <mergeCell ref="R4:T4"/>
    <mergeCell ref="U4:V4"/>
    <mergeCell ref="W4:X4"/>
    <mergeCell ref="Y4:Z4"/>
    <mergeCell ref="AA4:AB4"/>
    <mergeCell ref="A26:C26"/>
    <mergeCell ref="D26:E26"/>
    <mergeCell ref="A27:AC27"/>
    <mergeCell ref="A6:A20"/>
    <mergeCell ref="B6:B10"/>
    <mergeCell ref="B11:B20"/>
    <mergeCell ref="AC4:AC5"/>
    <mergeCell ref="AC6:AC10"/>
    <mergeCell ref="AC11:AC20"/>
    <mergeCell ref="AC21:AC25"/>
    <mergeCell ref="A4:C5"/>
    <mergeCell ref="A21:B25"/>
  </mergeCells>
  <printOptions horizontalCentered="1"/>
  <pageMargins left="0.1597222222222222" right="0.1597222222222222" top="0.1597222222222222" bottom="0.1597222222222222" header="0.23958333333333334" footer="0.2"/>
  <pageSetup fitToHeight="1" fitToWidth="1" horizontalDpi="600" verticalDpi="600" orientation="landscape" paperSize="9" scale="8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6"/>
  <sheetViews>
    <sheetView zoomScaleSheetLayoutView="100" workbookViewId="0" topLeftCell="A1">
      <selection activeCell="B17" sqref="B17"/>
    </sheetView>
  </sheetViews>
  <sheetFormatPr defaultColWidth="9.00390625" defaultRowHeight="14.25"/>
  <cols>
    <col min="1" max="1" width="5.875" style="0" customWidth="1"/>
    <col min="2" max="2" width="2.50390625" style="0" customWidth="1"/>
    <col min="3" max="3" width="9.75390625" style="0" customWidth="1"/>
    <col min="4" max="4" width="4.625" style="0" customWidth="1"/>
    <col min="5" max="6" width="5.75390625" style="0" customWidth="1"/>
    <col min="7" max="7" width="7.50390625" style="0" customWidth="1"/>
    <col min="8" max="8" width="5.75390625" style="0" customWidth="1"/>
    <col min="9" max="9" width="7.50390625" style="0" customWidth="1"/>
    <col min="10" max="10" width="5.75390625" style="0" customWidth="1"/>
    <col min="11" max="11" width="7.50390625" style="0" customWidth="1"/>
    <col min="12" max="12" width="5.75390625" style="0" customWidth="1"/>
    <col min="13" max="13" width="7.50390625" style="0" customWidth="1"/>
    <col min="14" max="14" width="5.75390625" style="0" customWidth="1"/>
    <col min="15" max="15" width="7.50390625" style="0" customWidth="1"/>
    <col min="16" max="16" width="5.75390625" style="0" customWidth="1"/>
    <col min="17" max="17" width="7.50390625" style="0" customWidth="1"/>
    <col min="18" max="18" width="5.75390625" style="0" customWidth="1"/>
    <col min="19" max="19" width="5.75390625" style="0" hidden="1" customWidth="1"/>
    <col min="20" max="20" width="7.50390625" style="0" customWidth="1"/>
    <col min="21" max="21" width="5.75390625" style="0" customWidth="1"/>
    <col min="22" max="22" width="7.50390625" style="0" customWidth="1"/>
    <col min="23" max="23" width="6.25390625" style="0" customWidth="1"/>
    <col min="24" max="24" width="8.25390625" style="0" customWidth="1"/>
    <col min="25" max="25" width="7.75390625" style="0" customWidth="1"/>
    <col min="26" max="26" width="9.875" style="0" customWidth="1"/>
    <col min="27" max="27" width="7.75390625" style="0" customWidth="1"/>
    <col min="28" max="28" width="10.625" style="0" customWidth="1"/>
  </cols>
  <sheetData>
    <row r="1" spans="1:256" ht="19.5" customHeight="1">
      <c r="A1" s="1" t="s">
        <v>132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  <c r="BN1" s="59"/>
      <c r="BO1" s="59"/>
      <c r="BP1" s="59"/>
      <c r="BQ1" s="59"/>
      <c r="BR1" s="59"/>
      <c r="BS1" s="59"/>
      <c r="BT1" s="59"/>
      <c r="BU1" s="59"/>
      <c r="BV1" s="59"/>
      <c r="BW1" s="59"/>
      <c r="BX1" s="59"/>
      <c r="BY1" s="59"/>
      <c r="BZ1" s="59"/>
      <c r="CA1" s="59"/>
      <c r="CB1" s="59"/>
      <c r="CC1" s="59"/>
      <c r="CD1" s="59"/>
      <c r="CE1" s="59"/>
      <c r="CF1" s="59"/>
      <c r="CG1" s="59"/>
      <c r="CH1" s="59"/>
      <c r="CI1" s="59"/>
      <c r="CJ1" s="59"/>
      <c r="CK1" s="59"/>
      <c r="CL1" s="59"/>
      <c r="CM1" s="59"/>
      <c r="CN1" s="59"/>
      <c r="CO1" s="59"/>
      <c r="CP1" s="59"/>
      <c r="CQ1" s="59"/>
      <c r="CR1" s="59"/>
      <c r="CS1" s="59"/>
      <c r="CT1" s="59"/>
      <c r="CU1" s="59"/>
      <c r="CV1" s="59"/>
      <c r="CW1" s="59"/>
      <c r="CX1" s="59"/>
      <c r="CY1" s="59"/>
      <c r="CZ1" s="59"/>
      <c r="DA1" s="59"/>
      <c r="DB1" s="59"/>
      <c r="DC1" s="59"/>
      <c r="DD1" s="59"/>
      <c r="DE1" s="59"/>
      <c r="DF1" s="59"/>
      <c r="DG1" s="59"/>
      <c r="DH1" s="59"/>
      <c r="DI1" s="59"/>
      <c r="DJ1" s="59"/>
      <c r="DK1" s="59"/>
      <c r="DL1" s="59"/>
      <c r="DM1" s="59"/>
      <c r="DN1" s="59"/>
      <c r="DO1" s="59"/>
      <c r="DP1" s="59"/>
      <c r="DQ1" s="59"/>
      <c r="DR1" s="59"/>
      <c r="DS1" s="59"/>
      <c r="DT1" s="59"/>
      <c r="DU1" s="59"/>
      <c r="DV1" s="59"/>
      <c r="DW1" s="59"/>
      <c r="DX1" s="59"/>
      <c r="DY1" s="59"/>
      <c r="DZ1" s="59"/>
      <c r="EA1" s="59"/>
      <c r="EB1" s="59"/>
      <c r="EC1" s="59"/>
      <c r="ED1" s="59"/>
      <c r="EE1" s="59"/>
      <c r="EF1" s="59"/>
      <c r="EG1" s="59"/>
      <c r="EH1" s="59"/>
      <c r="EI1" s="59"/>
      <c r="EJ1" s="59"/>
      <c r="EK1" s="59"/>
      <c r="EL1" s="59"/>
      <c r="EM1" s="59"/>
      <c r="EN1" s="59"/>
      <c r="EO1" s="59"/>
      <c r="EP1" s="59"/>
      <c r="EQ1" s="59"/>
      <c r="ER1" s="59"/>
      <c r="ES1" s="59"/>
      <c r="ET1" s="59"/>
      <c r="EU1" s="59"/>
      <c r="EV1" s="59"/>
      <c r="EW1" s="59"/>
      <c r="EX1" s="59"/>
      <c r="EY1" s="59"/>
      <c r="EZ1" s="59"/>
      <c r="FA1" s="59"/>
      <c r="FB1" s="59"/>
      <c r="FC1" s="59"/>
      <c r="FD1" s="59"/>
      <c r="FE1" s="59"/>
      <c r="FF1" s="59"/>
      <c r="FG1" s="59"/>
      <c r="FH1" s="59"/>
      <c r="FI1" s="59"/>
      <c r="FJ1" s="59"/>
      <c r="FK1" s="59"/>
      <c r="FL1" s="59"/>
      <c r="FM1" s="59"/>
      <c r="FN1" s="59"/>
      <c r="FO1" s="59"/>
      <c r="FP1" s="59"/>
      <c r="FQ1" s="59"/>
      <c r="FR1" s="59"/>
      <c r="FS1" s="59"/>
      <c r="FT1" s="59"/>
      <c r="FU1" s="59"/>
      <c r="FV1" s="59"/>
      <c r="FW1" s="59"/>
      <c r="FX1" s="59"/>
      <c r="FY1" s="59"/>
      <c r="FZ1" s="59"/>
      <c r="GA1" s="59"/>
      <c r="GB1" s="59"/>
      <c r="GC1" s="59"/>
      <c r="GD1" s="59"/>
      <c r="GE1" s="59"/>
      <c r="GF1" s="59"/>
      <c r="GG1" s="59"/>
      <c r="GH1" s="59"/>
      <c r="GI1" s="59"/>
      <c r="GJ1" s="59"/>
      <c r="GK1" s="59"/>
      <c r="GL1" s="59"/>
      <c r="GM1" s="59"/>
      <c r="GN1" s="59"/>
      <c r="GO1" s="59"/>
      <c r="GP1" s="59"/>
      <c r="GQ1" s="59"/>
      <c r="GR1" s="59"/>
      <c r="GS1" s="59"/>
      <c r="GT1" s="59"/>
      <c r="GU1" s="59"/>
      <c r="GV1" s="59"/>
      <c r="GW1" s="59"/>
      <c r="GX1" s="59"/>
      <c r="GY1" s="59"/>
      <c r="GZ1" s="59"/>
      <c r="HA1" s="59"/>
      <c r="HB1" s="59"/>
      <c r="HC1" s="59"/>
      <c r="HD1" s="59"/>
      <c r="HE1" s="59"/>
      <c r="HF1" s="59"/>
      <c r="HG1" s="59"/>
      <c r="HH1" s="59"/>
      <c r="HI1" s="59"/>
      <c r="HJ1" s="59"/>
      <c r="HK1" s="59"/>
      <c r="HL1" s="59"/>
      <c r="HM1" s="59"/>
      <c r="HN1" s="59"/>
      <c r="HO1" s="59"/>
      <c r="HP1" s="59"/>
      <c r="HQ1" s="59"/>
      <c r="HR1" s="59"/>
      <c r="HS1" s="59"/>
      <c r="HT1" s="59"/>
      <c r="HU1" s="59"/>
      <c r="HV1" s="59"/>
      <c r="HW1" s="59"/>
      <c r="HX1" s="59"/>
      <c r="HY1" s="59"/>
      <c r="HZ1" s="59"/>
      <c r="IA1" s="59"/>
      <c r="IB1" s="59"/>
      <c r="IC1" s="59"/>
      <c r="ID1" s="59"/>
      <c r="IE1" s="59"/>
      <c r="IF1" s="59"/>
      <c r="IG1" s="59"/>
      <c r="IH1" s="59"/>
      <c r="II1" s="59"/>
      <c r="IJ1" s="59"/>
      <c r="IK1" s="59"/>
      <c r="IL1" s="59"/>
      <c r="IM1" s="59"/>
      <c r="IN1" s="59"/>
      <c r="IO1" s="59"/>
      <c r="IP1" s="59"/>
      <c r="IQ1" s="59"/>
      <c r="IR1" s="59"/>
      <c r="IS1" s="59"/>
      <c r="IT1" s="59"/>
      <c r="IU1" s="59"/>
      <c r="IV1" s="59"/>
    </row>
    <row r="2" spans="1:24" ht="24" customHeight="1">
      <c r="A2" s="2" t="s">
        <v>133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5">
      <c r="A3" s="3" t="s">
        <v>78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8" ht="27.75" customHeight="1">
      <c r="A4" s="5" t="s">
        <v>134</v>
      </c>
      <c r="B4" s="6"/>
      <c r="C4" s="6"/>
      <c r="D4" s="7" t="s">
        <v>80</v>
      </c>
      <c r="E4" s="8"/>
      <c r="F4" s="7" t="s">
        <v>81</v>
      </c>
      <c r="G4" s="8"/>
      <c r="H4" s="7" t="s">
        <v>82</v>
      </c>
      <c r="I4" s="8"/>
      <c r="J4" s="7" t="s">
        <v>83</v>
      </c>
      <c r="K4" s="8"/>
      <c r="L4" s="7" t="s">
        <v>84</v>
      </c>
      <c r="M4" s="8"/>
      <c r="N4" s="7" t="s">
        <v>85</v>
      </c>
      <c r="O4" s="8"/>
      <c r="P4" s="7" t="s">
        <v>86</v>
      </c>
      <c r="Q4" s="42"/>
      <c r="R4" s="7" t="s">
        <v>87</v>
      </c>
      <c r="S4" s="7"/>
      <c r="T4" s="8"/>
      <c r="U4" s="7" t="s">
        <v>88</v>
      </c>
      <c r="V4" s="8"/>
      <c r="W4" s="43" t="s">
        <v>89</v>
      </c>
      <c r="X4" s="8"/>
      <c r="Y4" s="7" t="s">
        <v>90</v>
      </c>
      <c r="Z4" s="8"/>
      <c r="AA4" s="7" t="s">
        <v>91</v>
      </c>
      <c r="AB4" s="60"/>
    </row>
    <row r="5" spans="1:28" ht="27.75" customHeight="1">
      <c r="A5" s="9"/>
      <c r="B5" s="10"/>
      <c r="C5" s="10"/>
      <c r="D5" s="11" t="s">
        <v>94</v>
      </c>
      <c r="E5" s="11" t="s">
        <v>93</v>
      </c>
      <c r="F5" s="11" t="s">
        <v>95</v>
      </c>
      <c r="G5" s="11" t="s">
        <v>96</v>
      </c>
      <c r="H5" s="11" t="s">
        <v>95</v>
      </c>
      <c r="I5" s="11" t="s">
        <v>96</v>
      </c>
      <c r="J5" s="11" t="s">
        <v>95</v>
      </c>
      <c r="K5" s="11" t="s">
        <v>96</v>
      </c>
      <c r="L5" s="11" t="s">
        <v>95</v>
      </c>
      <c r="M5" s="11" t="s">
        <v>96</v>
      </c>
      <c r="N5" s="11" t="s">
        <v>95</v>
      </c>
      <c r="O5" s="11" t="s">
        <v>96</v>
      </c>
      <c r="P5" s="11" t="s">
        <v>95</v>
      </c>
      <c r="Q5" s="44" t="s">
        <v>96</v>
      </c>
      <c r="R5" s="11" t="s">
        <v>95</v>
      </c>
      <c r="S5" s="11"/>
      <c r="T5" s="11" t="s">
        <v>96</v>
      </c>
      <c r="U5" s="11" t="s">
        <v>95</v>
      </c>
      <c r="V5" s="11" t="s">
        <v>96</v>
      </c>
      <c r="W5" s="45" t="s">
        <v>95</v>
      </c>
      <c r="X5" s="11" t="s">
        <v>96</v>
      </c>
      <c r="Y5" s="11" t="s">
        <v>95</v>
      </c>
      <c r="Z5" s="11" t="s">
        <v>96</v>
      </c>
      <c r="AA5" s="11" t="s">
        <v>95</v>
      </c>
      <c r="AB5" s="61" t="s">
        <v>96</v>
      </c>
    </row>
    <row r="6" spans="1:28" ht="30" customHeight="1">
      <c r="A6" s="12" t="s">
        <v>135</v>
      </c>
      <c r="B6" s="13"/>
      <c r="C6" s="14" t="s">
        <v>136</v>
      </c>
      <c r="D6" s="15" t="s">
        <v>137</v>
      </c>
      <c r="E6" s="16">
        <v>308</v>
      </c>
      <c r="F6" s="17">
        <v>1047.81456</v>
      </c>
      <c r="G6" s="17">
        <v>322726.88448</v>
      </c>
      <c r="H6" s="17">
        <v>1066.6094400000002</v>
      </c>
      <c r="I6" s="17">
        <v>328515.70752000005</v>
      </c>
      <c r="J6" s="17">
        <v>1036.0677600000001</v>
      </c>
      <c r="K6" s="17">
        <v>319108.87008</v>
      </c>
      <c r="L6" s="17">
        <v>1101.84984</v>
      </c>
      <c r="M6" s="17">
        <v>339369.75072</v>
      </c>
      <c r="N6" s="17">
        <v>1160.58384</v>
      </c>
      <c r="O6" s="17">
        <v>357459.82272</v>
      </c>
      <c r="P6" s="17">
        <v>1150.01172</v>
      </c>
      <c r="Q6" s="46">
        <v>354203.60975999996</v>
      </c>
      <c r="R6" s="17">
        <v>1174.68</v>
      </c>
      <c r="S6" s="17">
        <v>1174.68</v>
      </c>
      <c r="T6" s="17">
        <v>361801.44</v>
      </c>
      <c r="U6" s="17">
        <v>1200.52296</v>
      </c>
      <c r="V6" s="17">
        <v>369761.07168</v>
      </c>
      <c r="W6" s="47">
        <v>1199.34828</v>
      </c>
      <c r="X6" s="17">
        <v>369399.27024</v>
      </c>
      <c r="Y6" s="62">
        <v>1160.31</v>
      </c>
      <c r="Z6" s="62">
        <v>357376.67504000006</v>
      </c>
      <c r="AA6" s="62">
        <v>1164.724</v>
      </c>
      <c r="AB6" s="63">
        <v>358734.99199999997</v>
      </c>
    </row>
    <row r="7" spans="1:28" ht="30" customHeight="1">
      <c r="A7" s="12"/>
      <c r="B7" s="13"/>
      <c r="C7" s="14" t="s">
        <v>138</v>
      </c>
      <c r="D7" s="15" t="s">
        <v>137</v>
      </c>
      <c r="E7" s="16">
        <v>690</v>
      </c>
      <c r="F7" s="17">
        <v>233.85564000000002</v>
      </c>
      <c r="G7" s="17">
        <v>161360.3916</v>
      </c>
      <c r="H7" s="17">
        <v>238.05036</v>
      </c>
      <c r="I7" s="17">
        <v>164254.7484</v>
      </c>
      <c r="J7" s="17">
        <v>231.23394000000002</v>
      </c>
      <c r="K7" s="17">
        <v>159551.4186</v>
      </c>
      <c r="L7" s="17">
        <v>245.91546</v>
      </c>
      <c r="M7" s="17">
        <v>169681.6674</v>
      </c>
      <c r="N7" s="17">
        <v>259.02396</v>
      </c>
      <c r="O7" s="17">
        <v>178726.5324</v>
      </c>
      <c r="P7" s="17">
        <v>256.66443000000004</v>
      </c>
      <c r="Q7" s="46">
        <v>177098.45670000004</v>
      </c>
      <c r="R7" s="17">
        <v>262.17</v>
      </c>
      <c r="S7" s="17">
        <v>262.17</v>
      </c>
      <c r="T7" s="17">
        <v>180897.3</v>
      </c>
      <c r="U7" s="17">
        <v>267.93774</v>
      </c>
      <c r="V7" s="17">
        <v>184877.0406</v>
      </c>
      <c r="W7" s="47">
        <v>267.67557</v>
      </c>
      <c r="X7" s="17">
        <v>184696.1433</v>
      </c>
      <c r="Y7" s="62">
        <v>222.35587</v>
      </c>
      <c r="Z7" s="62">
        <v>153425.5503</v>
      </c>
      <c r="AA7" s="62">
        <v>223.201</v>
      </c>
      <c r="AB7" s="63">
        <v>154008.69</v>
      </c>
    </row>
    <row r="8" spans="1:28" ht="30" customHeight="1">
      <c r="A8" s="12"/>
      <c r="B8" s="13"/>
      <c r="C8" s="14" t="s">
        <v>139</v>
      </c>
      <c r="D8" s="15" t="s">
        <v>103</v>
      </c>
      <c r="E8" s="16">
        <v>5500</v>
      </c>
      <c r="F8" s="17">
        <v>29.337880000000002</v>
      </c>
      <c r="G8" s="17">
        <v>161358.34</v>
      </c>
      <c r="H8" s="17">
        <v>29.86412</v>
      </c>
      <c r="I8" s="17">
        <v>164252.66</v>
      </c>
      <c r="J8" s="17">
        <v>29.00898</v>
      </c>
      <c r="K8" s="17">
        <v>159549.39</v>
      </c>
      <c r="L8" s="17">
        <v>30.85082</v>
      </c>
      <c r="M8" s="17">
        <v>169679.50999999998</v>
      </c>
      <c r="N8" s="17">
        <v>32.49532</v>
      </c>
      <c r="O8" s="17">
        <v>178724.26</v>
      </c>
      <c r="P8" s="17">
        <v>32.19931</v>
      </c>
      <c r="Q8" s="46">
        <v>177096.205</v>
      </c>
      <c r="R8" s="17">
        <v>32.89</v>
      </c>
      <c r="S8" s="17">
        <v>32.89</v>
      </c>
      <c r="T8" s="17">
        <v>180895</v>
      </c>
      <c r="U8" s="17">
        <v>33.61358</v>
      </c>
      <c r="V8" s="17">
        <v>184874.69</v>
      </c>
      <c r="W8" s="47">
        <v>33.58069</v>
      </c>
      <c r="X8" s="17">
        <v>184693.79499999998</v>
      </c>
      <c r="Y8" s="62">
        <v>55.30679000000001</v>
      </c>
      <c r="Z8" s="62">
        <v>304187.34500000003</v>
      </c>
      <c r="AA8" s="62">
        <v>55.517</v>
      </c>
      <c r="AB8" s="63">
        <v>305343.5</v>
      </c>
    </row>
    <row r="9" spans="1:28" ht="30" customHeight="1">
      <c r="A9" s="12"/>
      <c r="B9" s="13"/>
      <c r="C9" s="14" t="s">
        <v>140</v>
      </c>
      <c r="D9" s="15" t="s">
        <v>103</v>
      </c>
      <c r="E9" s="16">
        <v>4500</v>
      </c>
      <c r="F9" s="17">
        <v>17.9292</v>
      </c>
      <c r="G9" s="17">
        <v>80681.40000000001</v>
      </c>
      <c r="H9" s="17">
        <v>18.2508</v>
      </c>
      <c r="I9" s="17">
        <v>82128.6</v>
      </c>
      <c r="J9" s="17">
        <v>17.7282</v>
      </c>
      <c r="K9" s="17">
        <v>79776.90000000001</v>
      </c>
      <c r="L9" s="17">
        <v>18.8538</v>
      </c>
      <c r="M9" s="17">
        <v>84842.1</v>
      </c>
      <c r="N9" s="17">
        <v>19.858800000000002</v>
      </c>
      <c r="O9" s="17">
        <v>89364.6</v>
      </c>
      <c r="P9" s="17">
        <v>19.6779</v>
      </c>
      <c r="Q9" s="46">
        <v>88550.55</v>
      </c>
      <c r="R9" s="17">
        <v>20.1</v>
      </c>
      <c r="S9" s="17">
        <v>20.1</v>
      </c>
      <c r="T9" s="17">
        <v>90450</v>
      </c>
      <c r="U9" s="17">
        <v>20.5422</v>
      </c>
      <c r="V9" s="17">
        <v>92439.9</v>
      </c>
      <c r="W9" s="47">
        <v>20.5221</v>
      </c>
      <c r="X9" s="17">
        <v>92349.45</v>
      </c>
      <c r="Y9" s="62">
        <v>22.5742</v>
      </c>
      <c r="Z9" s="62">
        <v>101583.9</v>
      </c>
      <c r="AA9" s="62">
        <v>22.66</v>
      </c>
      <c r="AB9" s="63">
        <v>101970</v>
      </c>
    </row>
    <row r="10" spans="1:28" ht="30" customHeight="1">
      <c r="A10" s="12"/>
      <c r="B10" s="13"/>
      <c r="C10" s="18" t="s">
        <v>141</v>
      </c>
      <c r="D10" s="15" t="s">
        <v>103</v>
      </c>
      <c r="E10" s="16">
        <v>10000</v>
      </c>
      <c r="F10" s="17">
        <v>8.072600000000001</v>
      </c>
      <c r="G10" s="17">
        <v>80726.00000000001</v>
      </c>
      <c r="H10" s="17">
        <v>8.217400000000001</v>
      </c>
      <c r="I10" s="17">
        <v>82174.00000000001</v>
      </c>
      <c r="J10" s="17">
        <v>7.982100000000001</v>
      </c>
      <c r="K10" s="17">
        <v>79821.00000000001</v>
      </c>
      <c r="L10" s="17">
        <v>8.488900000000001</v>
      </c>
      <c r="M10" s="17">
        <v>84889.00000000001</v>
      </c>
      <c r="N10" s="17">
        <v>8.9414</v>
      </c>
      <c r="O10" s="17">
        <v>89414</v>
      </c>
      <c r="P10" s="17">
        <v>8.859950000000001</v>
      </c>
      <c r="Q10" s="46">
        <v>88599.50000000001</v>
      </c>
      <c r="R10" s="17">
        <v>9.05</v>
      </c>
      <c r="S10" s="17">
        <v>9.05</v>
      </c>
      <c r="T10" s="17">
        <v>90500</v>
      </c>
      <c r="U10" s="17">
        <v>9.2491</v>
      </c>
      <c r="V10" s="17">
        <v>92491</v>
      </c>
      <c r="W10" s="47">
        <v>9.24005</v>
      </c>
      <c r="X10" s="17">
        <v>92400.5</v>
      </c>
      <c r="Y10" s="62">
        <v>10.15839</v>
      </c>
      <c r="Z10" s="62">
        <v>101583.9</v>
      </c>
      <c r="AA10" s="62">
        <v>10.197</v>
      </c>
      <c r="AB10" s="63">
        <v>101969.99999999999</v>
      </c>
    </row>
    <row r="11" spans="1:256" ht="30" customHeight="1">
      <c r="A11" s="19" t="s">
        <v>128</v>
      </c>
      <c r="B11" s="20"/>
      <c r="C11" s="20"/>
      <c r="D11" s="21" t="s">
        <v>142</v>
      </c>
      <c r="E11" s="22"/>
      <c r="F11" s="11" t="s">
        <v>130</v>
      </c>
      <c r="G11" s="17">
        <v>806853.01608</v>
      </c>
      <c r="H11" s="11" t="s">
        <v>130</v>
      </c>
      <c r="I11" s="17">
        <v>821325.7159200001</v>
      </c>
      <c r="J11" s="11" t="s">
        <v>130</v>
      </c>
      <c r="K11" s="17">
        <v>797807.57868</v>
      </c>
      <c r="L11" s="11" t="s">
        <v>130</v>
      </c>
      <c r="M11" s="17">
        <v>848462.02812</v>
      </c>
      <c r="N11" s="11" t="s">
        <v>130</v>
      </c>
      <c r="O11" s="17">
        <v>893689.21512</v>
      </c>
      <c r="P11" s="11" t="s">
        <v>130</v>
      </c>
      <c r="Q11" s="46">
        <v>885548.32146</v>
      </c>
      <c r="R11" s="48" t="s">
        <v>130</v>
      </c>
      <c r="S11" s="48" t="s">
        <v>130</v>
      </c>
      <c r="T11" s="17">
        <v>904543.74</v>
      </c>
      <c r="U11" s="48" t="s">
        <v>130</v>
      </c>
      <c r="V11" s="17">
        <v>924443.70228</v>
      </c>
      <c r="W11" s="49" t="s">
        <v>130</v>
      </c>
      <c r="X11" s="17">
        <v>923539.15854</v>
      </c>
      <c r="Y11" s="62" t="s">
        <v>130</v>
      </c>
      <c r="Z11" s="62">
        <v>1018157.3703400001</v>
      </c>
      <c r="AA11" s="62" t="s">
        <v>130</v>
      </c>
      <c r="AB11" s="63">
        <v>1022027.182</v>
      </c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59"/>
      <c r="DG11" s="59"/>
      <c r="DH11" s="59"/>
      <c r="DI11" s="59"/>
      <c r="DJ11" s="59"/>
      <c r="DK11" s="59"/>
      <c r="DL11" s="59"/>
      <c r="DM11" s="59"/>
      <c r="DN11" s="59"/>
      <c r="DO11" s="59"/>
      <c r="DP11" s="59"/>
      <c r="DQ11" s="59"/>
      <c r="DR11" s="59"/>
      <c r="DS11" s="59"/>
      <c r="DT11" s="59"/>
      <c r="DU11" s="59"/>
      <c r="DV11" s="59"/>
      <c r="DW11" s="59"/>
      <c r="DX11" s="59"/>
      <c r="DY11" s="59"/>
      <c r="DZ11" s="59"/>
      <c r="EA11" s="59"/>
      <c r="EB11" s="59"/>
      <c r="EC11" s="59"/>
      <c r="ED11" s="59"/>
      <c r="EE11" s="59"/>
      <c r="EF11" s="59"/>
      <c r="EG11" s="59"/>
      <c r="EH11" s="59"/>
      <c r="EI11" s="59"/>
      <c r="EJ11" s="59"/>
      <c r="EK11" s="59"/>
      <c r="EL11" s="59"/>
      <c r="EM11" s="59"/>
      <c r="EN11" s="59"/>
      <c r="EO11" s="59"/>
      <c r="EP11" s="59"/>
      <c r="EQ11" s="59"/>
      <c r="ER11" s="59"/>
      <c r="ES11" s="59"/>
      <c r="ET11" s="59"/>
      <c r="EU11" s="59"/>
      <c r="EV11" s="59"/>
      <c r="EW11" s="59"/>
      <c r="EX11" s="59"/>
      <c r="EY11" s="59"/>
      <c r="EZ11" s="59"/>
      <c r="FA11" s="59"/>
      <c r="FB11" s="59"/>
      <c r="FC11" s="59"/>
      <c r="FD11" s="59"/>
      <c r="FE11" s="59"/>
      <c r="FF11" s="59"/>
      <c r="FG11" s="59"/>
      <c r="FH11" s="59"/>
      <c r="FI11" s="59"/>
      <c r="FJ11" s="59"/>
      <c r="FK11" s="59"/>
      <c r="FL11" s="59"/>
      <c r="FM11" s="59"/>
      <c r="FN11" s="59"/>
      <c r="FO11" s="59"/>
      <c r="FP11" s="59"/>
      <c r="FQ11" s="59"/>
      <c r="FR11" s="59"/>
      <c r="FS11" s="59"/>
      <c r="FT11" s="59"/>
      <c r="FU11" s="59"/>
      <c r="FV11" s="59"/>
      <c r="FW11" s="59"/>
      <c r="FX11" s="59"/>
      <c r="FY11" s="59"/>
      <c r="FZ11" s="59"/>
      <c r="GA11" s="59"/>
      <c r="GB11" s="59"/>
      <c r="GC11" s="59"/>
      <c r="GD11" s="59"/>
      <c r="GE11" s="59"/>
      <c r="GF11" s="59"/>
      <c r="GG11" s="59"/>
      <c r="GH11" s="59"/>
      <c r="GI11" s="59"/>
      <c r="GJ11" s="59"/>
      <c r="GK11" s="59"/>
      <c r="GL11" s="59"/>
      <c r="GM11" s="59"/>
      <c r="GN11" s="59"/>
      <c r="GO11" s="59"/>
      <c r="GP11" s="59"/>
      <c r="GQ11" s="59"/>
      <c r="GR11" s="59"/>
      <c r="GS11" s="59"/>
      <c r="GT11" s="59"/>
      <c r="GU11" s="59"/>
      <c r="GV11" s="59"/>
      <c r="GW11" s="59"/>
      <c r="GX11" s="59"/>
      <c r="GY11" s="59"/>
      <c r="GZ11" s="59"/>
      <c r="HA11" s="59"/>
      <c r="HB11" s="59"/>
      <c r="HC11" s="59"/>
      <c r="HD11" s="59"/>
      <c r="HE11" s="59"/>
      <c r="HF11" s="59"/>
      <c r="HG11" s="59"/>
      <c r="HH11" s="59"/>
      <c r="HI11" s="59"/>
      <c r="HJ11" s="59"/>
      <c r="HK11" s="59"/>
      <c r="HL11" s="59"/>
      <c r="HM11" s="59"/>
      <c r="HN11" s="59"/>
      <c r="HO11" s="59"/>
      <c r="HP11" s="59"/>
      <c r="HQ11" s="59"/>
      <c r="HR11" s="59"/>
      <c r="HS11" s="59"/>
      <c r="HT11" s="59"/>
      <c r="HU11" s="59"/>
      <c r="HV11" s="59"/>
      <c r="HW11" s="59"/>
      <c r="HX11" s="59"/>
      <c r="HY11" s="59"/>
      <c r="HZ11" s="59"/>
      <c r="IA11" s="59"/>
      <c r="IB11" s="59"/>
      <c r="IC11" s="59"/>
      <c r="ID11" s="59"/>
      <c r="IE11" s="59"/>
      <c r="IF11" s="59"/>
      <c r="IG11" s="59"/>
      <c r="IH11" s="59"/>
      <c r="II11" s="59"/>
      <c r="IJ11" s="59"/>
      <c r="IK11" s="59"/>
      <c r="IL11" s="59"/>
      <c r="IM11" s="59"/>
      <c r="IN11" s="59"/>
      <c r="IO11" s="59"/>
      <c r="IP11" s="59"/>
      <c r="IQ11" s="59"/>
      <c r="IR11" s="59"/>
      <c r="IS11" s="59"/>
      <c r="IT11" s="59"/>
      <c r="IU11" s="59"/>
      <c r="IV11" s="59"/>
    </row>
    <row r="12" spans="1:28" ht="21" customHeight="1">
      <c r="A12" s="23" t="s">
        <v>143</v>
      </c>
      <c r="B12" s="24" t="s">
        <v>144</v>
      </c>
      <c r="C12" s="25"/>
      <c r="D12" s="25"/>
      <c r="E12" s="25"/>
      <c r="F12" s="25"/>
      <c r="G12" s="25"/>
      <c r="H12" s="25"/>
      <c r="I12" s="25"/>
      <c r="J12" s="34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50"/>
      <c r="V12" s="50"/>
      <c r="W12" s="50"/>
      <c r="X12" s="50"/>
      <c r="Y12" s="64"/>
      <c r="Z12" s="64"/>
      <c r="AB12" s="65"/>
    </row>
    <row r="13" spans="1:28" ht="21" customHeight="1">
      <c r="A13" s="26"/>
      <c r="B13" s="24" t="s">
        <v>145</v>
      </c>
      <c r="C13" s="25"/>
      <c r="D13" s="24"/>
      <c r="E13" s="24" t="s">
        <v>146</v>
      </c>
      <c r="F13" s="24"/>
      <c r="G13" s="25"/>
      <c r="H13" s="24"/>
      <c r="I13" s="25"/>
      <c r="J13" s="34"/>
      <c r="K13" s="35" t="s">
        <v>147</v>
      </c>
      <c r="L13" s="36"/>
      <c r="M13" s="24"/>
      <c r="N13" s="24" t="s">
        <v>148</v>
      </c>
      <c r="O13" s="25"/>
      <c r="P13" s="25"/>
      <c r="Q13" s="25"/>
      <c r="R13" s="25"/>
      <c r="S13" s="25"/>
      <c r="T13" s="25"/>
      <c r="U13" s="50"/>
      <c r="V13" s="50"/>
      <c r="W13" s="50"/>
      <c r="X13" s="50"/>
      <c r="Y13" s="64"/>
      <c r="Z13" s="64"/>
      <c r="AB13" s="65"/>
    </row>
    <row r="14" spans="1:28" ht="21" customHeight="1">
      <c r="A14" s="26"/>
      <c r="B14" s="24" t="s">
        <v>149</v>
      </c>
      <c r="C14" s="25"/>
      <c r="D14" s="24"/>
      <c r="E14" s="24" t="s">
        <v>150</v>
      </c>
      <c r="F14" s="24"/>
      <c r="G14" s="25"/>
      <c r="H14" s="24"/>
      <c r="I14" s="25"/>
      <c r="J14" s="34"/>
      <c r="K14" s="37" t="s">
        <v>151</v>
      </c>
      <c r="L14" s="37"/>
      <c r="M14" s="24"/>
      <c r="N14" s="24" t="s">
        <v>152</v>
      </c>
      <c r="O14" s="25"/>
      <c r="P14" s="25"/>
      <c r="Q14" s="25"/>
      <c r="R14" s="25"/>
      <c r="S14" s="25"/>
      <c r="T14" s="25"/>
      <c r="U14" s="50"/>
      <c r="V14" s="50"/>
      <c r="W14" s="50"/>
      <c r="X14" s="50"/>
      <c r="Y14" s="64"/>
      <c r="Z14" s="64"/>
      <c r="AB14" s="65"/>
    </row>
    <row r="15" spans="1:28" ht="21" customHeight="1">
      <c r="A15" s="26"/>
      <c r="B15" s="24" t="s">
        <v>153</v>
      </c>
      <c r="C15" s="25"/>
      <c r="D15" s="24"/>
      <c r="E15" s="24" t="s">
        <v>154</v>
      </c>
      <c r="F15" s="24"/>
      <c r="G15" s="25"/>
      <c r="H15" s="25"/>
      <c r="I15" s="25"/>
      <c r="J15" s="34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50"/>
      <c r="V15" s="50"/>
      <c r="W15" s="50"/>
      <c r="X15" s="50"/>
      <c r="Y15" s="64"/>
      <c r="Z15" s="64"/>
      <c r="AB15" s="65"/>
    </row>
    <row r="16" spans="1:28" ht="21" customHeight="1">
      <c r="A16" s="26"/>
      <c r="B16" s="24" t="s">
        <v>155</v>
      </c>
      <c r="C16" s="25"/>
      <c r="D16" s="25"/>
      <c r="E16" s="25"/>
      <c r="F16" s="25"/>
      <c r="G16" s="25"/>
      <c r="H16" s="25"/>
      <c r="I16" s="25"/>
      <c r="J16" s="34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50"/>
      <c r="V16" s="50"/>
      <c r="W16" s="50"/>
      <c r="X16" s="50"/>
      <c r="Y16" s="64"/>
      <c r="Z16" s="64"/>
      <c r="AB16" s="65"/>
    </row>
    <row r="17" spans="1:30" ht="21" customHeight="1">
      <c r="A17" s="26"/>
      <c r="B17" s="24" t="s">
        <v>156</v>
      </c>
      <c r="C17" s="25"/>
      <c r="D17" s="25"/>
      <c r="E17" s="27"/>
      <c r="F17" s="25"/>
      <c r="G17" s="27"/>
      <c r="H17" s="27" t="s">
        <v>157</v>
      </c>
      <c r="I17" s="38"/>
      <c r="J17" s="38"/>
      <c r="K17" s="35" t="s">
        <v>158</v>
      </c>
      <c r="L17" s="39"/>
      <c r="M17" s="36"/>
      <c r="N17" s="27"/>
      <c r="O17" s="34"/>
      <c r="P17" s="38"/>
      <c r="Q17" s="27" t="s">
        <v>159</v>
      </c>
      <c r="R17" s="51"/>
      <c r="S17" s="51"/>
      <c r="T17" s="51"/>
      <c r="U17" s="52"/>
      <c r="V17" s="53"/>
      <c r="W17" s="54"/>
      <c r="X17" s="53"/>
      <c r="Y17" s="66"/>
      <c r="Z17" s="66"/>
      <c r="AA17" s="66"/>
      <c r="AB17" s="67"/>
      <c r="AC17" s="66"/>
      <c r="AD17" s="66"/>
    </row>
    <row r="18" spans="1:30" ht="21" customHeight="1">
      <c r="A18" s="26"/>
      <c r="B18" s="24" t="s">
        <v>160</v>
      </c>
      <c r="C18" s="25"/>
      <c r="D18" s="25"/>
      <c r="E18" s="27"/>
      <c r="F18" s="25"/>
      <c r="G18" s="27"/>
      <c r="H18" s="27" t="s">
        <v>161</v>
      </c>
      <c r="I18" s="38"/>
      <c r="J18" s="38"/>
      <c r="K18" s="35" t="s">
        <v>162</v>
      </c>
      <c r="L18" s="39"/>
      <c r="M18" s="36"/>
      <c r="N18" s="24"/>
      <c r="O18" s="34"/>
      <c r="P18" s="38"/>
      <c r="Q18" s="24" t="s">
        <v>163</v>
      </c>
      <c r="R18" s="55"/>
      <c r="S18" s="55"/>
      <c r="T18" s="55"/>
      <c r="U18" s="52"/>
      <c r="V18" s="56"/>
      <c r="W18" s="54"/>
      <c r="X18" s="56"/>
      <c r="Y18" s="66"/>
      <c r="Z18" s="66"/>
      <c r="AA18" s="66"/>
      <c r="AB18" s="67"/>
      <c r="AC18" s="66"/>
      <c r="AD18" s="66"/>
    </row>
    <row r="19" spans="1:30" ht="21" customHeight="1">
      <c r="A19" s="26"/>
      <c r="B19" s="24" t="s">
        <v>164</v>
      </c>
      <c r="C19" s="25"/>
      <c r="D19" s="25"/>
      <c r="E19" s="24"/>
      <c r="F19" s="25"/>
      <c r="G19" s="24"/>
      <c r="H19" s="24" t="s">
        <v>165</v>
      </c>
      <c r="I19" s="38"/>
      <c r="J19" s="38"/>
      <c r="K19" s="37" t="s">
        <v>166</v>
      </c>
      <c r="L19" s="37"/>
      <c r="M19" s="37"/>
      <c r="N19" s="24"/>
      <c r="O19" s="34"/>
      <c r="P19" s="38"/>
      <c r="Q19" s="24" t="s">
        <v>167</v>
      </c>
      <c r="R19" s="55"/>
      <c r="S19" s="55"/>
      <c r="T19" s="55"/>
      <c r="U19" s="52"/>
      <c r="V19" s="56"/>
      <c r="W19" s="54"/>
      <c r="X19" s="56"/>
      <c r="Y19" s="66"/>
      <c r="Z19" s="66"/>
      <c r="AA19" s="66"/>
      <c r="AB19" s="67"/>
      <c r="AC19" s="66"/>
      <c r="AD19" s="66"/>
    </row>
    <row r="20" spans="1:28" ht="21" customHeight="1">
      <c r="A20" s="26"/>
      <c r="B20" s="24" t="s">
        <v>168</v>
      </c>
      <c r="C20" s="25"/>
      <c r="D20" s="25"/>
      <c r="E20" s="24"/>
      <c r="F20" s="25"/>
      <c r="G20" s="24"/>
      <c r="H20" s="24" t="s">
        <v>169</v>
      </c>
      <c r="I20" s="25"/>
      <c r="J20" s="25"/>
      <c r="K20" s="34"/>
      <c r="L20" s="25"/>
      <c r="M20" s="25"/>
      <c r="N20" s="25"/>
      <c r="O20" s="25"/>
      <c r="P20" s="25"/>
      <c r="Q20" s="25"/>
      <c r="R20" s="25"/>
      <c r="S20" s="25"/>
      <c r="T20" s="25"/>
      <c r="U20" s="50"/>
      <c r="V20" s="50"/>
      <c r="W20" s="50"/>
      <c r="X20" s="50"/>
      <c r="Y20" s="64"/>
      <c r="Z20" s="64"/>
      <c r="AB20" s="65"/>
    </row>
    <row r="21" spans="1:28" ht="21" customHeight="1">
      <c r="A21" s="26"/>
      <c r="B21" s="24" t="s">
        <v>170</v>
      </c>
      <c r="C21" s="25"/>
      <c r="D21" s="25"/>
      <c r="E21" s="25"/>
      <c r="F21" s="25"/>
      <c r="G21" s="25"/>
      <c r="H21" s="25"/>
      <c r="I21" s="25"/>
      <c r="J21" s="34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50"/>
      <c r="V21" s="50"/>
      <c r="W21" s="50"/>
      <c r="X21" s="50"/>
      <c r="Y21" s="64"/>
      <c r="Z21" s="64"/>
      <c r="AB21" s="65"/>
    </row>
    <row r="22" spans="1:28" ht="21" customHeight="1">
      <c r="A22" s="28"/>
      <c r="B22" s="24" t="s">
        <v>171</v>
      </c>
      <c r="C22" s="29"/>
      <c r="D22" s="29"/>
      <c r="E22" s="29"/>
      <c r="F22" s="29"/>
      <c r="G22" s="29"/>
      <c r="H22" s="29"/>
      <c r="I22" s="29"/>
      <c r="J22" s="40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57"/>
      <c r="V22" s="57"/>
      <c r="W22" s="57"/>
      <c r="X22" s="57"/>
      <c r="Y22" s="64"/>
      <c r="Z22" s="64"/>
      <c r="AB22" s="65"/>
    </row>
    <row r="23" spans="1:28" ht="21" customHeight="1">
      <c r="A23" s="30"/>
      <c r="B23" s="31" t="s">
        <v>172</v>
      </c>
      <c r="C23" s="32"/>
      <c r="D23" s="32"/>
      <c r="E23" s="32"/>
      <c r="F23" s="32"/>
      <c r="G23" s="32"/>
      <c r="H23" s="32"/>
      <c r="I23" s="32"/>
      <c r="J23" s="41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58"/>
      <c r="V23" s="58"/>
      <c r="W23" s="58"/>
      <c r="X23" s="58"/>
      <c r="Y23" s="68"/>
      <c r="Z23" s="68"/>
      <c r="AA23" s="69"/>
      <c r="AB23" s="70"/>
    </row>
    <row r="24" spans="1:20" ht="14.25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</row>
    <row r="25" spans="1:20" ht="14.25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</row>
    <row r="26" spans="1:20" ht="14.25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</row>
  </sheetData>
  <sheetProtection/>
  <mergeCells count="21">
    <mergeCell ref="A1:V1"/>
    <mergeCell ref="A2:X2"/>
    <mergeCell ref="A3:V3"/>
    <mergeCell ref="D4:E4"/>
    <mergeCell ref="F4:G4"/>
    <mergeCell ref="H4:I4"/>
    <mergeCell ref="J4:K4"/>
    <mergeCell ref="L4:M4"/>
    <mergeCell ref="N4:O4"/>
    <mergeCell ref="P4:Q4"/>
    <mergeCell ref="R4:T4"/>
    <mergeCell ref="U4:V4"/>
    <mergeCell ref="W4:X4"/>
    <mergeCell ref="Y4:Z4"/>
    <mergeCell ref="AA4:AB4"/>
    <mergeCell ref="A11:C11"/>
    <mergeCell ref="D11:E11"/>
    <mergeCell ref="K13:L13"/>
    <mergeCell ref="K14:L14"/>
    <mergeCell ref="A4:C5"/>
    <mergeCell ref="A6:B10"/>
  </mergeCells>
  <printOptions horizontalCentered="1"/>
  <pageMargins left="0.1597222222222222" right="0.1597222222222222" top="0.2" bottom="0.2" header="0.1597222222222222" footer="0.2"/>
  <pageSetup fitToHeight="1" fitToWidth="1" horizontalDpi="600" verticalDpi="600" orientation="landscape" paperSize="9" scale="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袁传超</dc:creator>
  <cp:keywords/>
  <dc:description/>
  <cp:lastModifiedBy>Administrator</cp:lastModifiedBy>
  <cp:lastPrinted>2015-09-21T03:29:47Z</cp:lastPrinted>
  <dcterms:created xsi:type="dcterms:W3CDTF">2015-09-10T08:39:04Z</dcterms:created>
  <dcterms:modified xsi:type="dcterms:W3CDTF">2021-12-08T08:32:22Z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2052-11.8.2.10158</vt:lpwstr>
  </property>
</Properties>
</file>