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1" activeTab="1"/>
  </bookViews>
  <sheets>
    <sheet name="附件一" sheetId="1" state="hidden" r:id="rId1"/>
    <sheet name="附件-1" sheetId="2" r:id="rId2"/>
    <sheet name="附件-2" sheetId="3" r:id="rId3"/>
    <sheet name="附件-3" sheetId="4" r:id="rId4"/>
  </sheets>
  <definedNames/>
  <calcPr fullCalcOnLoad="1"/>
</workbook>
</file>

<file path=xl/sharedStrings.xml><?xml version="1.0" encoding="utf-8"?>
<sst xmlns="http://schemas.openxmlformats.org/spreadsheetml/2006/main" count="253" uniqueCount="174">
  <si>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</si>
  <si>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</si>
  <si>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</si>
  <si>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</si>
  <si>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</si>
  <si>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</si>
  <si>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</si>
  <si>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</si>
  <si>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</si>
  <si>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</si>
  <si>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</si>
  <si>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</si>
  <si>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</si>
  <si>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</si>
  <si>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</si>
  <si>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</si>
  <si>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</si>
  <si>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</si>
  <si>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</si>
  <si>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</si>
  <si>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</si>
  <si>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</si>
  <si>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</si>
  <si>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</si>
  <si>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</si>
  <si>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</si>
  <si>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</si>
  <si>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</si>
  <si>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</si>
  <si>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</si>
  <si>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</si>
  <si>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</si>
  <si>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</si>
  <si>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</si>
  <si>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</si>
  <si>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</si>
  <si>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</si>
  <si>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</si>
  <si>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</si>
  <si>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</si>
  <si>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</si>
  <si>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</si>
  <si>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</si>
  <si>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</si>
  <si>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</si>
  <si>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</si>
  <si>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</si>
  <si>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</si>
  <si>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</si>
  <si>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</si>
  <si>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</si>
  <si>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</si>
  <si>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</si>
  <si>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</si>
  <si>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</si>
  <si>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</si>
  <si>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</si>
  <si>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</si>
  <si>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</si>
  <si>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</si>
  <si>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</si>
  <si>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</si>
  <si>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</si>
  <si>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</si>
  <si>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</si>
  <si>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</si>
  <si>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附件-1</t>
  </si>
  <si>
    <t>梅州市2020年房地产项目建筑安装工程造价综合指标范围值</t>
  </si>
  <si>
    <t>模块名称</t>
  </si>
  <si>
    <t>2020年</t>
  </si>
  <si>
    <t>1.按总建筑面积计；                                             2.若有两种或以上类型桩，可按相应占比综合折算指标，相应占比按其对应的基座平面面积比例计。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</si>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</sst>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theme="1"/>
      <name val="仿宋_GB2312"/>
      <family val="3"/>
    </font>
    <font>
      <b/>
      <sz val="2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7" borderId="0" applyNumberFormat="0" applyBorder="0" applyAlignment="0" applyProtection="0"/>
    <xf numFmtId="0" fontId="23" fillId="0" borderId="4" applyNumberFormat="0" applyFill="0" applyAlignment="0" applyProtection="0"/>
    <xf numFmtId="0" fontId="28" fillId="3" borderId="0" applyNumberFormat="0" applyBorder="0" applyAlignment="0" applyProtection="0"/>
    <xf numFmtId="0" fontId="37" fillId="2" borderId="5" applyNumberFormat="0" applyAlignment="0" applyProtection="0"/>
    <xf numFmtId="0" fontId="26" fillId="2" borderId="1" applyNumberFormat="0" applyAlignment="0" applyProtection="0"/>
    <xf numFmtId="0" fontId="38" fillId="8" borderId="6" applyNumberFormat="0" applyAlignment="0" applyProtection="0"/>
    <xf numFmtId="0" fontId="24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41" fillId="11" borderId="0" applyNumberFormat="0" applyBorder="0" applyAlignment="0" applyProtection="0"/>
    <xf numFmtId="0" fontId="24" fillId="12" borderId="0" applyNumberFormat="0" applyBorder="0" applyAlignment="0" applyProtection="0"/>
    <xf numFmtId="0" fontId="2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8" fillId="16" borderId="0" applyNumberFormat="0" applyBorder="0" applyAlignment="0" applyProtection="0"/>
    <xf numFmtId="0" fontId="24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textRotation="255" wrapText="1"/>
    </xf>
    <xf numFmtId="177" fontId="44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textRotation="255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177" fontId="45" fillId="0" borderId="26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7" customWidth="1"/>
    <col min="2" max="2" width="5.75390625" style="98" customWidth="1"/>
    <col min="3" max="3" width="9.75390625" style="98" customWidth="1"/>
    <col min="4" max="4" width="18.75390625" style="98" customWidth="1"/>
    <col min="5" max="12" width="8.50390625" style="97" customWidth="1"/>
    <col min="13" max="13" width="86.625" style="97" customWidth="1"/>
    <col min="14" max="236" width="9.00390625" style="94" customWidth="1"/>
  </cols>
  <sheetData>
    <row r="1" spans="1:13" ht="34.5" customHeight="1">
      <c r="A1" s="102" t="s">
        <v>0</v>
      </c>
      <c r="B1" s="102"/>
      <c r="C1" s="103" t="s">
        <v>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95" customFormat="1" ht="18" customHeight="1">
      <c r="A2" s="106" t="s">
        <v>2</v>
      </c>
      <c r="B2" s="107" t="s">
        <v>3</v>
      </c>
      <c r="C2" s="106"/>
      <c r="D2" s="106"/>
      <c r="E2" s="158" t="s">
        <v>4</v>
      </c>
      <c r="F2" s="111"/>
      <c r="G2" s="111"/>
      <c r="H2" s="111"/>
      <c r="I2" s="111"/>
      <c r="J2" s="111"/>
      <c r="K2" s="111"/>
      <c r="L2" s="111"/>
      <c r="M2" s="109" t="s">
        <v>5</v>
      </c>
    </row>
    <row r="3" spans="1:13" s="95" customFormat="1" ht="21" customHeight="1">
      <c r="A3" s="106"/>
      <c r="B3" s="107"/>
      <c r="C3" s="111"/>
      <c r="D3" s="111"/>
      <c r="E3" s="158">
        <v>2008</v>
      </c>
      <c r="F3" s="111">
        <v>2009</v>
      </c>
      <c r="G3" s="111">
        <v>2010</v>
      </c>
      <c r="H3" s="111">
        <v>2011</v>
      </c>
      <c r="I3" s="111">
        <v>2012</v>
      </c>
      <c r="J3" s="111">
        <v>2013</v>
      </c>
      <c r="K3" s="111">
        <v>2014</v>
      </c>
      <c r="L3" s="111">
        <v>2015</v>
      </c>
      <c r="M3" s="113"/>
    </row>
    <row r="4" spans="1:13" s="96" customFormat="1" ht="18" customHeight="1">
      <c r="A4" s="114" t="s">
        <v>6</v>
      </c>
      <c r="B4" s="115" t="s">
        <v>7</v>
      </c>
      <c r="C4" s="159" t="s">
        <v>8</v>
      </c>
      <c r="D4" s="159"/>
      <c r="E4" s="160" t="e">
        <f aca="true" t="shared" si="0" ref="E4:E19">K4*0.888</f>
        <v>#REF!</v>
      </c>
      <c r="F4" s="160" t="e">
        <f aca="true" t="shared" si="1" ref="F4:F19">K4*0.895</f>
        <v>#REF!</v>
      </c>
      <c r="G4" s="160" t="e">
        <f aca="true" t="shared" si="2" ref="G4:G19">K4*0.942</f>
        <v>#REF!</v>
      </c>
      <c r="H4" s="160" t="e">
        <f aca="true" t="shared" si="3" ref="H4:H19">K4*0.977</f>
        <v>#REF!</v>
      </c>
      <c r="I4" s="160" t="e">
        <f aca="true" t="shared" si="4" ref="I4:I19">K4*0.96</f>
        <v>#REF!</v>
      </c>
      <c r="J4" s="160" t="e">
        <f>K4*0.993</f>
        <v>#REF!</v>
      </c>
      <c r="K4" s="160" t="e">
        <f>'附件-1'!#REF!*0.95</f>
        <v>#REF!</v>
      </c>
      <c r="L4" s="160" t="e">
        <f aca="true" t="shared" si="5" ref="L4:L19">K4*0.981</f>
        <v>#REF!</v>
      </c>
      <c r="M4" s="179" t="s">
        <v>9</v>
      </c>
    </row>
    <row r="5" spans="1:13" s="96" customFormat="1" ht="18" customHeight="1">
      <c r="A5" s="114"/>
      <c r="B5" s="115"/>
      <c r="C5" s="159" t="s">
        <v>10</v>
      </c>
      <c r="D5" s="159" t="s">
        <v>11</v>
      </c>
      <c r="E5" s="160" t="e">
        <f t="shared" si="0"/>
        <v>#REF!</v>
      </c>
      <c r="F5" s="160" t="e">
        <f t="shared" si="1"/>
        <v>#REF!</v>
      </c>
      <c r="G5" s="160" t="e">
        <f t="shared" si="2"/>
        <v>#REF!</v>
      </c>
      <c r="H5" s="160" t="e">
        <f t="shared" si="3"/>
        <v>#REF!</v>
      </c>
      <c r="I5" s="160" t="e">
        <f t="shared" si="4"/>
        <v>#REF!</v>
      </c>
      <c r="J5" s="160" t="e">
        <f aca="true" t="shared" si="6" ref="J5:J21">K5*0.993</f>
        <v>#REF!</v>
      </c>
      <c r="K5" s="160" t="e">
        <f>'附件-1'!#REF!*0.95</f>
        <v>#REF!</v>
      </c>
      <c r="L5" s="160" t="e">
        <f t="shared" si="5"/>
        <v>#REF!</v>
      </c>
      <c r="M5" s="180"/>
    </row>
    <row r="6" spans="1:13" s="96" customFormat="1" ht="18" customHeight="1">
      <c r="A6" s="114"/>
      <c r="B6" s="115"/>
      <c r="C6" s="159"/>
      <c r="D6" s="159" t="s">
        <v>12</v>
      </c>
      <c r="E6" s="160" t="e">
        <f t="shared" si="0"/>
        <v>#REF!</v>
      </c>
      <c r="F6" s="160" t="e">
        <f t="shared" si="1"/>
        <v>#REF!</v>
      </c>
      <c r="G6" s="160" t="e">
        <f t="shared" si="2"/>
        <v>#REF!</v>
      </c>
      <c r="H6" s="160" t="e">
        <f t="shared" si="3"/>
        <v>#REF!</v>
      </c>
      <c r="I6" s="160" t="e">
        <f t="shared" si="4"/>
        <v>#REF!</v>
      </c>
      <c r="J6" s="160" t="e">
        <f t="shared" si="6"/>
        <v>#REF!</v>
      </c>
      <c r="K6" s="160" t="e">
        <f>'附件-1'!#REF!*0.95</f>
        <v>#REF!</v>
      </c>
      <c r="L6" s="160" t="e">
        <f t="shared" si="5"/>
        <v>#REF!</v>
      </c>
      <c r="M6" s="180"/>
    </row>
    <row r="7" spans="1:13" s="96" customFormat="1" ht="18" customHeight="1">
      <c r="A7" s="114"/>
      <c r="B7" s="115"/>
      <c r="C7" s="159"/>
      <c r="D7" s="159" t="s">
        <v>13</v>
      </c>
      <c r="E7" s="160" t="e">
        <f t="shared" si="0"/>
        <v>#REF!</v>
      </c>
      <c r="F7" s="160" t="e">
        <f t="shared" si="1"/>
        <v>#REF!</v>
      </c>
      <c r="G7" s="160" t="e">
        <f t="shared" si="2"/>
        <v>#REF!</v>
      </c>
      <c r="H7" s="160" t="e">
        <f t="shared" si="3"/>
        <v>#REF!</v>
      </c>
      <c r="I7" s="160" t="e">
        <f t="shared" si="4"/>
        <v>#REF!</v>
      </c>
      <c r="J7" s="160" t="e">
        <f t="shared" si="6"/>
        <v>#REF!</v>
      </c>
      <c r="K7" s="160" t="e">
        <f>'附件-1'!#REF!*0.95</f>
        <v>#REF!</v>
      </c>
      <c r="L7" s="160" t="e">
        <f t="shared" si="5"/>
        <v>#REF!</v>
      </c>
      <c r="M7" s="180"/>
    </row>
    <row r="8" spans="1:13" s="96" customFormat="1" ht="18" customHeight="1">
      <c r="A8" s="114"/>
      <c r="B8" s="122" t="s">
        <v>14</v>
      </c>
      <c r="C8" s="161" t="s">
        <v>15</v>
      </c>
      <c r="D8" s="161"/>
      <c r="E8" s="160" t="e">
        <f t="shared" si="0"/>
        <v>#REF!</v>
      </c>
      <c r="F8" s="160" t="e">
        <f t="shared" si="1"/>
        <v>#REF!</v>
      </c>
      <c r="G8" s="160" t="e">
        <f t="shared" si="2"/>
        <v>#REF!</v>
      </c>
      <c r="H8" s="160" t="e">
        <f t="shared" si="3"/>
        <v>#REF!</v>
      </c>
      <c r="I8" s="160" t="e">
        <f t="shared" si="4"/>
        <v>#REF!</v>
      </c>
      <c r="J8" s="160" t="e">
        <f t="shared" si="6"/>
        <v>#REF!</v>
      </c>
      <c r="K8" s="160" t="e">
        <f>'附件-1'!#REF!*0.95</f>
        <v>#REF!</v>
      </c>
      <c r="L8" s="160" t="e">
        <f t="shared" si="5"/>
        <v>#REF!</v>
      </c>
      <c r="M8" s="181" t="s">
        <v>16</v>
      </c>
    </row>
    <row r="9" spans="1:13" s="96" customFormat="1" ht="18" customHeight="1">
      <c r="A9" s="114"/>
      <c r="B9" s="122"/>
      <c r="C9" s="159" t="s">
        <v>17</v>
      </c>
      <c r="D9" s="159"/>
      <c r="E9" s="160" t="e">
        <f t="shared" si="0"/>
        <v>#REF!</v>
      </c>
      <c r="F9" s="160" t="e">
        <f t="shared" si="1"/>
        <v>#REF!</v>
      </c>
      <c r="G9" s="160" t="e">
        <f t="shared" si="2"/>
        <v>#REF!</v>
      </c>
      <c r="H9" s="160" t="e">
        <f t="shared" si="3"/>
        <v>#REF!</v>
      </c>
      <c r="I9" s="160" t="e">
        <f t="shared" si="4"/>
        <v>#REF!</v>
      </c>
      <c r="J9" s="160" t="e">
        <f t="shared" si="6"/>
        <v>#REF!</v>
      </c>
      <c r="K9" s="160" t="e">
        <f>'附件-1'!#REF!*0.95</f>
        <v>#REF!</v>
      </c>
      <c r="L9" s="160" t="e">
        <f t="shared" si="5"/>
        <v>#REF!</v>
      </c>
      <c r="M9" s="182"/>
    </row>
    <row r="10" spans="1:13" s="96" customFormat="1" ht="18" customHeight="1">
      <c r="A10" s="114"/>
      <c r="B10" s="122"/>
      <c r="C10" s="162" t="s">
        <v>18</v>
      </c>
      <c r="D10" s="162"/>
      <c r="E10" s="160" t="e">
        <f t="shared" si="0"/>
        <v>#REF!</v>
      </c>
      <c r="F10" s="160" t="e">
        <f t="shared" si="1"/>
        <v>#REF!</v>
      </c>
      <c r="G10" s="160" t="e">
        <f t="shared" si="2"/>
        <v>#REF!</v>
      </c>
      <c r="H10" s="160" t="e">
        <f t="shared" si="3"/>
        <v>#REF!</v>
      </c>
      <c r="I10" s="160" t="e">
        <f t="shared" si="4"/>
        <v>#REF!</v>
      </c>
      <c r="J10" s="160" t="e">
        <f t="shared" si="6"/>
        <v>#REF!</v>
      </c>
      <c r="K10" s="160" t="e">
        <f>'附件-1'!#REF!*0.95</f>
        <v>#REF!</v>
      </c>
      <c r="L10" s="160" t="e">
        <f t="shared" si="5"/>
        <v>#REF!</v>
      </c>
      <c r="M10" s="182"/>
    </row>
    <row r="11" spans="1:13" s="96" customFormat="1" ht="18" customHeight="1">
      <c r="A11" s="114"/>
      <c r="B11" s="115"/>
      <c r="C11" s="159" t="s">
        <v>19</v>
      </c>
      <c r="D11" s="159"/>
      <c r="E11" s="160" t="e">
        <f t="shared" si="0"/>
        <v>#REF!</v>
      </c>
      <c r="F11" s="160" t="e">
        <f t="shared" si="1"/>
        <v>#REF!</v>
      </c>
      <c r="G11" s="160" t="e">
        <f t="shared" si="2"/>
        <v>#REF!</v>
      </c>
      <c r="H11" s="160" t="e">
        <f t="shared" si="3"/>
        <v>#REF!</v>
      </c>
      <c r="I11" s="160" t="e">
        <f t="shared" si="4"/>
        <v>#REF!</v>
      </c>
      <c r="J11" s="160" t="e">
        <f t="shared" si="6"/>
        <v>#REF!</v>
      </c>
      <c r="K11" s="160" t="e">
        <f>'附件-1'!#REF!*0.95</f>
        <v>#REF!</v>
      </c>
      <c r="L11" s="160" t="e">
        <f t="shared" si="5"/>
        <v>#REF!</v>
      </c>
      <c r="M11" s="183" t="s">
        <v>20</v>
      </c>
    </row>
    <row r="12" spans="1:13" s="96" customFormat="1" ht="18" customHeight="1">
      <c r="A12" s="114"/>
      <c r="B12" s="163" t="s">
        <v>21</v>
      </c>
      <c r="C12" s="161" t="s">
        <v>22</v>
      </c>
      <c r="D12" s="161" t="s">
        <v>23</v>
      </c>
      <c r="E12" s="160" t="e">
        <f t="shared" si="0"/>
        <v>#REF!</v>
      </c>
      <c r="F12" s="160" t="e">
        <f t="shared" si="1"/>
        <v>#REF!</v>
      </c>
      <c r="G12" s="160" t="e">
        <f t="shared" si="2"/>
        <v>#REF!</v>
      </c>
      <c r="H12" s="160" t="e">
        <f t="shared" si="3"/>
        <v>#REF!</v>
      </c>
      <c r="I12" s="160" t="e">
        <f t="shared" si="4"/>
        <v>#REF!</v>
      </c>
      <c r="J12" s="160" t="e">
        <f t="shared" si="6"/>
        <v>#REF!</v>
      </c>
      <c r="K12" s="160" t="e">
        <f>'附件-1'!#REF!*0.95</f>
        <v>#REF!</v>
      </c>
      <c r="L12" s="160" t="e">
        <f t="shared" si="5"/>
        <v>#REF!</v>
      </c>
      <c r="M12" s="184" t="s">
        <v>24</v>
      </c>
    </row>
    <row r="13" spans="1:13" s="96" customFormat="1" ht="18" customHeight="1">
      <c r="A13" s="114"/>
      <c r="B13" s="163"/>
      <c r="C13" s="159"/>
      <c r="D13" s="159" t="s">
        <v>25</v>
      </c>
      <c r="E13" s="160" t="e">
        <f t="shared" si="0"/>
        <v>#REF!</v>
      </c>
      <c r="F13" s="160" t="e">
        <f t="shared" si="1"/>
        <v>#REF!</v>
      </c>
      <c r="G13" s="160" t="e">
        <f t="shared" si="2"/>
        <v>#REF!</v>
      </c>
      <c r="H13" s="160" t="e">
        <f t="shared" si="3"/>
        <v>#REF!</v>
      </c>
      <c r="I13" s="160" t="e">
        <f t="shared" si="4"/>
        <v>#REF!</v>
      </c>
      <c r="J13" s="160" t="e">
        <f t="shared" si="6"/>
        <v>#REF!</v>
      </c>
      <c r="K13" s="160" t="e">
        <f>'附件-1'!#REF!*0.95</f>
        <v>#REF!</v>
      </c>
      <c r="L13" s="160" t="e">
        <f t="shared" si="5"/>
        <v>#REF!</v>
      </c>
      <c r="M13" s="139"/>
    </row>
    <row r="14" spans="1:13" s="96" customFormat="1" ht="18" customHeight="1">
      <c r="A14" s="114"/>
      <c r="B14" s="163"/>
      <c r="C14" s="159" t="s">
        <v>26</v>
      </c>
      <c r="D14" s="159"/>
      <c r="E14" s="160" t="e">
        <f t="shared" si="0"/>
        <v>#REF!</v>
      </c>
      <c r="F14" s="160" t="e">
        <f t="shared" si="1"/>
        <v>#REF!</v>
      </c>
      <c r="G14" s="160" t="e">
        <f t="shared" si="2"/>
        <v>#REF!</v>
      </c>
      <c r="H14" s="160" t="e">
        <f t="shared" si="3"/>
        <v>#REF!</v>
      </c>
      <c r="I14" s="160" t="e">
        <f t="shared" si="4"/>
        <v>#REF!</v>
      </c>
      <c r="J14" s="160" t="e">
        <f t="shared" si="6"/>
        <v>#REF!</v>
      </c>
      <c r="K14" s="160" t="e">
        <f>'附件-1'!#REF!*0.95</f>
        <v>#REF!</v>
      </c>
      <c r="L14" s="160" t="e">
        <f t="shared" si="5"/>
        <v>#REF!</v>
      </c>
      <c r="M14" s="139"/>
    </row>
    <row r="15" spans="1:13" s="96" customFormat="1" ht="18" customHeight="1">
      <c r="A15" s="114"/>
      <c r="B15" s="163"/>
      <c r="C15" s="159" t="s">
        <v>27</v>
      </c>
      <c r="D15" s="159"/>
      <c r="E15" s="160" t="e">
        <f t="shared" si="0"/>
        <v>#REF!</v>
      </c>
      <c r="F15" s="160" t="e">
        <f t="shared" si="1"/>
        <v>#REF!</v>
      </c>
      <c r="G15" s="160" t="e">
        <f t="shared" si="2"/>
        <v>#REF!</v>
      </c>
      <c r="H15" s="160" t="e">
        <f t="shared" si="3"/>
        <v>#REF!</v>
      </c>
      <c r="I15" s="160" t="e">
        <f t="shared" si="4"/>
        <v>#REF!</v>
      </c>
      <c r="J15" s="160" t="e">
        <f t="shared" si="6"/>
        <v>#REF!</v>
      </c>
      <c r="K15" s="160" t="e">
        <f>'附件-1'!#REF!*0.95</f>
        <v>#REF!</v>
      </c>
      <c r="L15" s="160" t="e">
        <f t="shared" si="5"/>
        <v>#REF!</v>
      </c>
      <c r="M15" s="139"/>
    </row>
    <row r="16" spans="1:13" s="96" customFormat="1" ht="18" customHeight="1">
      <c r="A16" s="114"/>
      <c r="B16" s="163"/>
      <c r="C16" s="159" t="s">
        <v>28</v>
      </c>
      <c r="D16" s="159" t="s">
        <v>29</v>
      </c>
      <c r="E16" s="160" t="e">
        <f t="shared" si="0"/>
        <v>#REF!</v>
      </c>
      <c r="F16" s="160" t="e">
        <f t="shared" si="1"/>
        <v>#REF!</v>
      </c>
      <c r="G16" s="160" t="e">
        <f t="shared" si="2"/>
        <v>#REF!</v>
      </c>
      <c r="H16" s="160" t="e">
        <f t="shared" si="3"/>
        <v>#REF!</v>
      </c>
      <c r="I16" s="160" t="e">
        <f t="shared" si="4"/>
        <v>#REF!</v>
      </c>
      <c r="J16" s="160" t="e">
        <f t="shared" si="6"/>
        <v>#REF!</v>
      </c>
      <c r="K16" s="160" t="e">
        <f>'附件-1'!#REF!*0.95</f>
        <v>#REF!</v>
      </c>
      <c r="L16" s="160" t="e">
        <f t="shared" si="5"/>
        <v>#REF!</v>
      </c>
      <c r="M16" s="139"/>
    </row>
    <row r="17" spans="1:13" s="96" customFormat="1" ht="18" customHeight="1">
      <c r="A17" s="114"/>
      <c r="B17" s="163"/>
      <c r="C17" s="159"/>
      <c r="D17" s="159" t="s">
        <v>30</v>
      </c>
      <c r="E17" s="164" t="e">
        <f t="shared" si="0"/>
        <v>#REF!</v>
      </c>
      <c r="F17" s="164" t="e">
        <f t="shared" si="1"/>
        <v>#REF!</v>
      </c>
      <c r="G17" s="164" t="e">
        <f t="shared" si="2"/>
        <v>#REF!</v>
      </c>
      <c r="H17" s="164" t="e">
        <f t="shared" si="3"/>
        <v>#REF!</v>
      </c>
      <c r="I17" s="164" t="e">
        <f t="shared" si="4"/>
        <v>#REF!</v>
      </c>
      <c r="J17" s="164" t="e">
        <f t="shared" si="6"/>
        <v>#REF!</v>
      </c>
      <c r="K17" s="164" t="e">
        <f>'附件-1'!#REF!*0.95</f>
        <v>#REF!</v>
      </c>
      <c r="L17" s="164" t="e">
        <f t="shared" si="5"/>
        <v>#REF!</v>
      </c>
      <c r="M17" s="139"/>
    </row>
    <row r="18" spans="1:13" s="96" customFormat="1" ht="18" customHeight="1">
      <c r="A18" s="114"/>
      <c r="B18" s="163"/>
      <c r="C18" s="159"/>
      <c r="D18" s="159" t="s">
        <v>31</v>
      </c>
      <c r="E18" s="164" t="e">
        <f t="shared" si="0"/>
        <v>#REF!</v>
      </c>
      <c r="F18" s="164" t="e">
        <f t="shared" si="1"/>
        <v>#REF!</v>
      </c>
      <c r="G18" s="164" t="e">
        <f t="shared" si="2"/>
        <v>#REF!</v>
      </c>
      <c r="H18" s="164" t="e">
        <f t="shared" si="3"/>
        <v>#REF!</v>
      </c>
      <c r="I18" s="164" t="e">
        <f t="shared" si="4"/>
        <v>#REF!</v>
      </c>
      <c r="J18" s="164" t="e">
        <f t="shared" si="6"/>
        <v>#REF!</v>
      </c>
      <c r="K18" s="164" t="e">
        <f>'附件-1'!#REF!*0.95</f>
        <v>#REF!</v>
      </c>
      <c r="L18" s="164" t="e">
        <f t="shared" si="5"/>
        <v>#REF!</v>
      </c>
      <c r="M18" s="139"/>
    </row>
    <row r="19" spans="1:13" s="96" customFormat="1" ht="18" customHeight="1">
      <c r="A19" s="114"/>
      <c r="B19" s="163"/>
      <c r="C19" s="159"/>
      <c r="D19" s="159" t="s">
        <v>32</v>
      </c>
      <c r="E19" s="118" t="e">
        <f t="shared" si="0"/>
        <v>#REF!</v>
      </c>
      <c r="F19" s="118" t="e">
        <f t="shared" si="1"/>
        <v>#REF!</v>
      </c>
      <c r="G19" s="118" t="e">
        <f t="shared" si="2"/>
        <v>#REF!</v>
      </c>
      <c r="H19" s="118" t="e">
        <f t="shared" si="3"/>
        <v>#REF!</v>
      </c>
      <c r="I19" s="118" t="e">
        <f t="shared" si="4"/>
        <v>#REF!</v>
      </c>
      <c r="J19" s="118" t="e">
        <f t="shared" si="6"/>
        <v>#REF!</v>
      </c>
      <c r="K19" s="118" t="e">
        <f>'附件-1'!#REF!*0.95</f>
        <v>#REF!</v>
      </c>
      <c r="L19" s="118" t="e">
        <f t="shared" si="5"/>
        <v>#REF!</v>
      </c>
      <c r="M19" s="139"/>
    </row>
    <row r="20" spans="1:13" s="96" customFormat="1" ht="18" customHeight="1">
      <c r="A20" s="114"/>
      <c r="B20" s="163"/>
      <c r="C20" s="159"/>
      <c r="D20" s="116" t="s">
        <v>33</v>
      </c>
      <c r="E20" s="164" t="e">
        <f aca="true" t="shared" si="7" ref="E19:E38">K20*0.888</f>
        <v>#REF!</v>
      </c>
      <c r="F20" s="164" t="e">
        <f aca="true" t="shared" si="8" ref="F19:F38">K20*0.895</f>
        <v>#REF!</v>
      </c>
      <c r="G20" s="164" t="e">
        <f aca="true" t="shared" si="9" ref="G19:G38">K20*0.942</f>
        <v>#REF!</v>
      </c>
      <c r="H20" s="164" t="e">
        <f aca="true" t="shared" si="10" ref="H19:H38">K20*0.977</f>
        <v>#REF!</v>
      </c>
      <c r="I20" s="164" t="e">
        <f aca="true" t="shared" si="11" ref="I19:I38">K20*0.96</f>
        <v>#REF!</v>
      </c>
      <c r="J20" s="164" t="e">
        <f aca="true" t="shared" si="12" ref="J19:J22">K20*0.993</f>
        <v>#REF!</v>
      </c>
      <c r="K20" s="164" t="e">
        <f>'附件-1'!#REF!*0.95</f>
        <v>#REF!</v>
      </c>
      <c r="L20" s="164" t="e">
        <f aca="true" t="shared" si="13" ref="L19:L38">K20*0.981</f>
        <v>#REF!</v>
      </c>
      <c r="M20" s="139"/>
    </row>
    <row r="21" spans="1:13" s="96" customFormat="1" ht="18" customHeight="1">
      <c r="A21" s="114"/>
      <c r="B21" s="163"/>
      <c r="C21" s="159"/>
      <c r="D21" s="116" t="s">
        <v>34</v>
      </c>
      <c r="E21" s="160" t="e">
        <f t="shared" si="7"/>
        <v>#REF!</v>
      </c>
      <c r="F21" s="160" t="e">
        <f t="shared" si="8"/>
        <v>#REF!</v>
      </c>
      <c r="G21" s="160" t="e">
        <f t="shared" si="9"/>
        <v>#REF!</v>
      </c>
      <c r="H21" s="160" t="e">
        <f t="shared" si="10"/>
        <v>#REF!</v>
      </c>
      <c r="I21" s="160" t="e">
        <f t="shared" si="11"/>
        <v>#REF!</v>
      </c>
      <c r="J21" s="160" t="e">
        <f t="shared" si="12"/>
        <v>#REF!</v>
      </c>
      <c r="K21" s="160" t="e">
        <f>'附件-1'!#REF!*0.95</f>
        <v>#REF!</v>
      </c>
      <c r="L21" s="160" t="e">
        <f t="shared" si="13"/>
        <v>#REF!</v>
      </c>
      <c r="M21" s="139"/>
    </row>
    <row r="22" spans="1:13" s="96" customFormat="1" ht="18" customHeight="1">
      <c r="A22" s="114"/>
      <c r="B22" s="163"/>
      <c r="C22" s="159" t="s">
        <v>35</v>
      </c>
      <c r="D22" s="159" t="s">
        <v>29</v>
      </c>
      <c r="E22" s="160" t="e">
        <f t="shared" si="7"/>
        <v>#REF!</v>
      </c>
      <c r="F22" s="160" t="e">
        <f t="shared" si="8"/>
        <v>#REF!</v>
      </c>
      <c r="G22" s="160" t="e">
        <f t="shared" si="9"/>
        <v>#REF!</v>
      </c>
      <c r="H22" s="160" t="e">
        <f t="shared" si="10"/>
        <v>#REF!</v>
      </c>
      <c r="I22" s="160" t="e">
        <f t="shared" si="11"/>
        <v>#REF!</v>
      </c>
      <c r="J22" s="160" t="e">
        <f t="shared" si="12"/>
        <v>#REF!</v>
      </c>
      <c r="K22" s="160" t="e">
        <f>'附件-1'!#REF!*0.95</f>
        <v>#REF!</v>
      </c>
      <c r="L22" s="160" t="e">
        <f t="shared" si="13"/>
        <v>#REF!</v>
      </c>
      <c r="M22" s="185" t="s">
        <v>36</v>
      </c>
    </row>
    <row r="23" spans="1:13" s="96" customFormat="1" ht="18" customHeight="1">
      <c r="A23" s="114"/>
      <c r="B23" s="163"/>
      <c r="C23" s="159"/>
      <c r="D23" s="159" t="s">
        <v>37</v>
      </c>
      <c r="E23" s="164" t="e">
        <f t="shared" si="7"/>
        <v>#REF!</v>
      </c>
      <c r="F23" s="164" t="e">
        <f t="shared" si="8"/>
        <v>#REF!</v>
      </c>
      <c r="G23" s="164" t="e">
        <f t="shared" si="9"/>
        <v>#REF!</v>
      </c>
      <c r="H23" s="164" t="e">
        <f t="shared" si="10"/>
        <v>#REF!</v>
      </c>
      <c r="I23" s="164" t="e">
        <f t="shared" si="11"/>
        <v>#REF!</v>
      </c>
      <c r="J23" s="164" t="e">
        <f aca="true" t="shared" si="14" ref="J23:J27">K23*0.993</f>
        <v>#REF!</v>
      </c>
      <c r="K23" s="164" t="e">
        <f>'附件-1'!#REF!*0.95</f>
        <v>#REF!</v>
      </c>
      <c r="L23" s="164" t="e">
        <f t="shared" si="13"/>
        <v>#REF!</v>
      </c>
      <c r="M23" s="186"/>
    </row>
    <row r="24" spans="1:13" s="96" customFormat="1" ht="18" customHeight="1">
      <c r="A24" s="114"/>
      <c r="B24" s="163"/>
      <c r="C24" s="159"/>
      <c r="D24" s="159" t="s">
        <v>38</v>
      </c>
      <c r="E24" s="164" t="e">
        <f t="shared" si="7"/>
        <v>#REF!</v>
      </c>
      <c r="F24" s="164" t="e">
        <f t="shared" si="8"/>
        <v>#REF!</v>
      </c>
      <c r="G24" s="164" t="e">
        <f t="shared" si="9"/>
        <v>#REF!</v>
      </c>
      <c r="H24" s="164" t="e">
        <f t="shared" si="10"/>
        <v>#REF!</v>
      </c>
      <c r="I24" s="164" t="e">
        <f t="shared" si="11"/>
        <v>#REF!</v>
      </c>
      <c r="J24" s="164" t="e">
        <f t="shared" si="14"/>
        <v>#REF!</v>
      </c>
      <c r="K24" s="164" t="e">
        <f>'附件-1'!#REF!*0.95</f>
        <v>#REF!</v>
      </c>
      <c r="L24" s="164" t="e">
        <f t="shared" si="13"/>
        <v>#REF!</v>
      </c>
      <c r="M24" s="186"/>
    </row>
    <row r="25" spans="1:13" s="96" customFormat="1" ht="18" customHeight="1">
      <c r="A25" s="114"/>
      <c r="B25" s="163"/>
      <c r="C25" s="159"/>
      <c r="D25" s="165" t="s">
        <v>39</v>
      </c>
      <c r="E25" s="164" t="e">
        <f t="shared" si="7"/>
        <v>#REF!</v>
      </c>
      <c r="F25" s="164" t="e">
        <f t="shared" si="8"/>
        <v>#REF!</v>
      </c>
      <c r="G25" s="164" t="e">
        <f t="shared" si="9"/>
        <v>#REF!</v>
      </c>
      <c r="H25" s="164" t="e">
        <f t="shared" si="10"/>
        <v>#REF!</v>
      </c>
      <c r="I25" s="164" t="e">
        <f t="shared" si="11"/>
        <v>#REF!</v>
      </c>
      <c r="J25" s="164" t="e">
        <f t="shared" si="14"/>
        <v>#REF!</v>
      </c>
      <c r="K25" s="164" t="e">
        <f>'附件-1'!#REF!*0.95</f>
        <v>#REF!</v>
      </c>
      <c r="L25" s="164" t="e">
        <f t="shared" si="13"/>
        <v>#REF!</v>
      </c>
      <c r="M25" s="186"/>
    </row>
    <row r="26" spans="1:13" s="96" customFormat="1" ht="18" customHeight="1">
      <c r="A26" s="114"/>
      <c r="B26" s="163"/>
      <c r="C26" s="159"/>
      <c r="D26" s="116" t="s">
        <v>34</v>
      </c>
      <c r="E26" s="160" t="e">
        <f t="shared" si="7"/>
        <v>#REF!</v>
      </c>
      <c r="F26" s="160" t="e">
        <f t="shared" si="8"/>
        <v>#REF!</v>
      </c>
      <c r="G26" s="160" t="e">
        <f t="shared" si="9"/>
        <v>#REF!</v>
      </c>
      <c r="H26" s="160" t="e">
        <f t="shared" si="10"/>
        <v>#REF!</v>
      </c>
      <c r="I26" s="160" t="e">
        <f t="shared" si="11"/>
        <v>#REF!</v>
      </c>
      <c r="J26" s="160" t="e">
        <f t="shared" si="14"/>
        <v>#REF!</v>
      </c>
      <c r="K26" s="160" t="e">
        <f>'附件-1'!#REF!*0.95</f>
        <v>#REF!</v>
      </c>
      <c r="L26" s="160" t="e">
        <f t="shared" si="13"/>
        <v>#REF!</v>
      </c>
      <c r="M26" s="186"/>
    </row>
    <row r="27" spans="1:13" s="96" customFormat="1" ht="63.75" customHeight="1">
      <c r="A27" s="114"/>
      <c r="B27" s="122" t="s">
        <v>40</v>
      </c>
      <c r="C27" s="166" t="s">
        <v>41</v>
      </c>
      <c r="D27" s="167"/>
      <c r="E27" s="160">
        <f t="shared" si="7"/>
        <v>710.4</v>
      </c>
      <c r="F27" s="160">
        <f t="shared" si="8"/>
        <v>716</v>
      </c>
      <c r="G27" s="160">
        <f t="shared" si="9"/>
        <v>753.5999999999999</v>
      </c>
      <c r="H27" s="160">
        <f t="shared" si="10"/>
        <v>781.6</v>
      </c>
      <c r="I27" s="160">
        <f t="shared" si="11"/>
        <v>768</v>
      </c>
      <c r="J27" s="160">
        <f t="shared" si="14"/>
        <v>794.4</v>
      </c>
      <c r="K27" s="187">
        <v>800</v>
      </c>
      <c r="L27" s="160">
        <f t="shared" si="13"/>
        <v>784.8</v>
      </c>
      <c r="M27" s="188" t="s">
        <v>42</v>
      </c>
    </row>
    <row r="28" spans="1:13" s="96" customFormat="1" ht="18" customHeight="1">
      <c r="A28" s="114"/>
      <c r="B28" s="122"/>
      <c r="C28" s="168" t="s">
        <v>43</v>
      </c>
      <c r="D28" s="169" t="s">
        <v>44</v>
      </c>
      <c r="E28" s="160" t="e">
        <f t="shared" si="7"/>
        <v>#REF!</v>
      </c>
      <c r="F28" s="160" t="e">
        <f t="shared" si="8"/>
        <v>#REF!</v>
      </c>
      <c r="G28" s="160" t="e">
        <f t="shared" si="9"/>
        <v>#REF!</v>
      </c>
      <c r="H28" s="160" t="e">
        <f t="shared" si="10"/>
        <v>#REF!</v>
      </c>
      <c r="I28" s="160" t="e">
        <f t="shared" si="11"/>
        <v>#REF!</v>
      </c>
      <c r="J28" s="160" t="e">
        <f aca="true" t="shared" si="15" ref="J28:J38">K28*0.993</f>
        <v>#REF!</v>
      </c>
      <c r="K28" s="160" t="e">
        <f>'附件-1'!#REF!*0.95</f>
        <v>#REF!</v>
      </c>
      <c r="L28" s="160" t="e">
        <f t="shared" si="13"/>
        <v>#REF!</v>
      </c>
      <c r="M28" s="189" t="s">
        <v>45</v>
      </c>
    </row>
    <row r="29" spans="1:13" s="96" customFormat="1" ht="18" customHeight="1">
      <c r="A29" s="114"/>
      <c r="B29" s="147"/>
      <c r="C29" s="170"/>
      <c r="D29" s="162" t="s">
        <v>46</v>
      </c>
      <c r="E29" s="160" t="e">
        <f t="shared" si="7"/>
        <v>#REF!</v>
      </c>
      <c r="F29" s="160" t="e">
        <f t="shared" si="8"/>
        <v>#REF!</v>
      </c>
      <c r="G29" s="160" t="e">
        <f t="shared" si="9"/>
        <v>#REF!</v>
      </c>
      <c r="H29" s="160" t="e">
        <f t="shared" si="10"/>
        <v>#REF!</v>
      </c>
      <c r="I29" s="160" t="e">
        <f t="shared" si="11"/>
        <v>#REF!</v>
      </c>
      <c r="J29" s="160" t="e">
        <f t="shared" si="15"/>
        <v>#REF!</v>
      </c>
      <c r="K29" s="160" t="e">
        <f>'附件-1'!#REF!*0.95</f>
        <v>#REF!</v>
      </c>
      <c r="L29" s="160" t="e">
        <f t="shared" si="13"/>
        <v>#REF!</v>
      </c>
      <c r="M29" s="190"/>
    </row>
    <row r="30" spans="1:13" s="96" customFormat="1" ht="21.75" customHeight="1">
      <c r="A30" s="150"/>
      <c r="B30" s="171" t="s">
        <v>47</v>
      </c>
      <c r="C30" s="171"/>
      <c r="D30" s="171"/>
      <c r="E30" s="160" t="e">
        <f t="shared" si="7"/>
        <v>#REF!</v>
      </c>
      <c r="F30" s="160" t="e">
        <f t="shared" si="8"/>
        <v>#REF!</v>
      </c>
      <c r="G30" s="160" t="e">
        <f t="shared" si="9"/>
        <v>#REF!</v>
      </c>
      <c r="H30" s="160" t="e">
        <f t="shared" si="10"/>
        <v>#REF!</v>
      </c>
      <c r="I30" s="160" t="e">
        <f t="shared" si="11"/>
        <v>#REF!</v>
      </c>
      <c r="J30" s="160" t="e">
        <f t="shared" si="15"/>
        <v>#REF!</v>
      </c>
      <c r="K30" s="160" t="e">
        <f>'附件-1'!#REF!*0.95</f>
        <v>#REF!</v>
      </c>
      <c r="L30" s="160" t="e">
        <f t="shared" si="13"/>
        <v>#REF!</v>
      </c>
      <c r="M30" s="191" t="s">
        <v>48</v>
      </c>
    </row>
    <row r="31" spans="1:13" s="96" customFormat="1" ht="18.75" customHeight="1">
      <c r="A31" s="114" t="s">
        <v>49</v>
      </c>
      <c r="B31" s="172" t="s">
        <v>50</v>
      </c>
      <c r="C31" s="173" t="s">
        <v>51</v>
      </c>
      <c r="D31" s="123" t="s">
        <v>52</v>
      </c>
      <c r="E31" s="160" t="e">
        <f t="shared" si="7"/>
        <v>#REF!</v>
      </c>
      <c r="F31" s="160" t="e">
        <f t="shared" si="8"/>
        <v>#REF!</v>
      </c>
      <c r="G31" s="160" t="e">
        <f t="shared" si="9"/>
        <v>#REF!</v>
      </c>
      <c r="H31" s="160" t="e">
        <f t="shared" si="10"/>
        <v>#REF!</v>
      </c>
      <c r="I31" s="160" t="e">
        <f t="shared" si="11"/>
        <v>#REF!</v>
      </c>
      <c r="J31" s="160" t="e">
        <f t="shared" si="15"/>
        <v>#REF!</v>
      </c>
      <c r="K31" s="160" t="e">
        <f>'附件-1'!#REF!*0.95</f>
        <v>#REF!</v>
      </c>
      <c r="L31" s="160" t="e">
        <f t="shared" si="13"/>
        <v>#REF!</v>
      </c>
      <c r="M31" s="152" t="s">
        <v>53</v>
      </c>
    </row>
    <row r="32" spans="1:13" s="96" customFormat="1" ht="18.75" customHeight="1">
      <c r="A32" s="114"/>
      <c r="B32" s="174"/>
      <c r="C32" s="123"/>
      <c r="D32" s="123" t="s">
        <v>54</v>
      </c>
      <c r="E32" s="160" t="e">
        <f t="shared" si="7"/>
        <v>#REF!</v>
      </c>
      <c r="F32" s="160" t="e">
        <f t="shared" si="8"/>
        <v>#REF!</v>
      </c>
      <c r="G32" s="160" t="e">
        <f t="shared" si="9"/>
        <v>#REF!</v>
      </c>
      <c r="H32" s="160" t="e">
        <f t="shared" si="10"/>
        <v>#REF!</v>
      </c>
      <c r="I32" s="160" t="e">
        <f t="shared" si="11"/>
        <v>#REF!</v>
      </c>
      <c r="J32" s="160" t="e">
        <f t="shared" si="15"/>
        <v>#REF!</v>
      </c>
      <c r="K32" s="160" t="e">
        <f>'附件-1'!#REF!*0.95</f>
        <v>#REF!</v>
      </c>
      <c r="L32" s="160" t="e">
        <f t="shared" si="13"/>
        <v>#REF!</v>
      </c>
      <c r="M32" s="154"/>
    </row>
    <row r="33" spans="1:13" s="96" customFormat="1" ht="18.75" customHeight="1">
      <c r="A33" s="114"/>
      <c r="B33" s="115"/>
      <c r="C33" s="130" t="s">
        <v>55</v>
      </c>
      <c r="D33" s="130"/>
      <c r="E33" s="160" t="e">
        <f t="shared" si="7"/>
        <v>#REF!</v>
      </c>
      <c r="F33" s="160" t="e">
        <f t="shared" si="8"/>
        <v>#REF!</v>
      </c>
      <c r="G33" s="160" t="e">
        <f t="shared" si="9"/>
        <v>#REF!</v>
      </c>
      <c r="H33" s="160" t="e">
        <f t="shared" si="10"/>
        <v>#REF!</v>
      </c>
      <c r="I33" s="160" t="e">
        <f t="shared" si="11"/>
        <v>#REF!</v>
      </c>
      <c r="J33" s="160" t="e">
        <f t="shared" si="15"/>
        <v>#REF!</v>
      </c>
      <c r="K33" s="160" t="e">
        <f>'附件-1'!#REF!*0.95</f>
        <v>#REF!</v>
      </c>
      <c r="L33" s="160" t="e">
        <f t="shared" si="13"/>
        <v>#REF!</v>
      </c>
      <c r="M33" s="154"/>
    </row>
    <row r="34" spans="1:13" s="96" customFormat="1" ht="18.75" customHeight="1">
      <c r="A34" s="114"/>
      <c r="B34" s="115"/>
      <c r="C34" s="116" t="s">
        <v>56</v>
      </c>
      <c r="D34" s="116"/>
      <c r="E34" s="160" t="e">
        <f t="shared" si="7"/>
        <v>#REF!</v>
      </c>
      <c r="F34" s="160" t="e">
        <f t="shared" si="8"/>
        <v>#REF!</v>
      </c>
      <c r="G34" s="160" t="e">
        <f t="shared" si="9"/>
        <v>#REF!</v>
      </c>
      <c r="H34" s="160" t="e">
        <f t="shared" si="10"/>
        <v>#REF!</v>
      </c>
      <c r="I34" s="160" t="e">
        <f t="shared" si="11"/>
        <v>#REF!</v>
      </c>
      <c r="J34" s="160" t="e">
        <f t="shared" si="15"/>
        <v>#REF!</v>
      </c>
      <c r="K34" s="160" t="e">
        <f>'附件-1'!#REF!*0.95</f>
        <v>#REF!</v>
      </c>
      <c r="L34" s="160" t="e">
        <f t="shared" si="13"/>
        <v>#REF!</v>
      </c>
      <c r="M34" s="155"/>
    </row>
    <row r="35" spans="1:13" s="96" customFormat="1" ht="27" customHeight="1">
      <c r="A35" s="114"/>
      <c r="B35" s="115"/>
      <c r="C35" s="175" t="s">
        <v>57</v>
      </c>
      <c r="D35" s="176"/>
      <c r="E35" s="160">
        <f t="shared" si="7"/>
        <v>79.92</v>
      </c>
      <c r="F35" s="160">
        <f t="shared" si="8"/>
        <v>80.55</v>
      </c>
      <c r="G35" s="160">
        <f t="shared" si="9"/>
        <v>84.78</v>
      </c>
      <c r="H35" s="160">
        <f t="shared" si="10"/>
        <v>87.92999999999999</v>
      </c>
      <c r="I35" s="160">
        <f t="shared" si="11"/>
        <v>86.39999999999999</v>
      </c>
      <c r="J35" s="160">
        <f t="shared" si="15"/>
        <v>89.37</v>
      </c>
      <c r="K35" s="192">
        <v>90</v>
      </c>
      <c r="L35" s="160">
        <f t="shared" si="13"/>
        <v>88.28999999999999</v>
      </c>
      <c r="M35" s="156" t="s">
        <v>58</v>
      </c>
    </row>
    <row r="36" spans="1:13" s="96" customFormat="1" ht="19.5" customHeight="1">
      <c r="A36" s="114"/>
      <c r="B36" s="177" t="s">
        <v>59</v>
      </c>
      <c r="C36" s="178" t="s">
        <v>60</v>
      </c>
      <c r="D36" s="159" t="s">
        <v>61</v>
      </c>
      <c r="E36" s="160" t="e">
        <f t="shared" si="7"/>
        <v>#REF!</v>
      </c>
      <c r="F36" s="160" t="e">
        <f t="shared" si="8"/>
        <v>#REF!</v>
      </c>
      <c r="G36" s="160" t="e">
        <f t="shared" si="9"/>
        <v>#REF!</v>
      </c>
      <c r="H36" s="160" t="e">
        <f t="shared" si="10"/>
        <v>#REF!</v>
      </c>
      <c r="I36" s="160" t="e">
        <f t="shared" si="11"/>
        <v>#REF!</v>
      </c>
      <c r="J36" s="160" t="e">
        <f t="shared" si="15"/>
        <v>#REF!</v>
      </c>
      <c r="K36" s="160" t="e">
        <f>'附件-1'!#REF!*0.95</f>
        <v>#REF!</v>
      </c>
      <c r="L36" s="160" t="e">
        <f t="shared" si="13"/>
        <v>#REF!</v>
      </c>
      <c r="M36" s="193" t="s">
        <v>62</v>
      </c>
    </row>
    <row r="37" spans="1:13" s="96" customFormat="1" ht="19.5" customHeight="1">
      <c r="A37" s="114"/>
      <c r="B37" s="177"/>
      <c r="C37" s="159"/>
      <c r="D37" s="159" t="s">
        <v>63</v>
      </c>
      <c r="E37" s="160" t="e">
        <f t="shared" si="7"/>
        <v>#REF!</v>
      </c>
      <c r="F37" s="160" t="e">
        <f t="shared" si="8"/>
        <v>#REF!</v>
      </c>
      <c r="G37" s="160" t="e">
        <f t="shared" si="9"/>
        <v>#REF!</v>
      </c>
      <c r="H37" s="160" t="e">
        <f t="shared" si="10"/>
        <v>#REF!</v>
      </c>
      <c r="I37" s="160" t="e">
        <f t="shared" si="11"/>
        <v>#REF!</v>
      </c>
      <c r="J37" s="160" t="e">
        <f t="shared" si="15"/>
        <v>#REF!</v>
      </c>
      <c r="K37" s="160" t="e">
        <f>'附件-1'!#REF!*0.95</f>
        <v>#REF!</v>
      </c>
      <c r="L37" s="160" t="e">
        <f t="shared" si="13"/>
        <v>#REF!</v>
      </c>
      <c r="M37" s="193"/>
    </row>
    <row r="38" spans="1:13" s="96" customFormat="1" ht="19.5" customHeight="1">
      <c r="A38" s="114"/>
      <c r="B38" s="177"/>
      <c r="C38" s="171" t="s">
        <v>64</v>
      </c>
      <c r="D38" s="171"/>
      <c r="E38" s="160" t="e">
        <f t="shared" si="7"/>
        <v>#REF!</v>
      </c>
      <c r="F38" s="160" t="e">
        <f t="shared" si="8"/>
        <v>#REF!</v>
      </c>
      <c r="G38" s="160" t="e">
        <f t="shared" si="9"/>
        <v>#REF!</v>
      </c>
      <c r="H38" s="160" t="e">
        <f t="shared" si="10"/>
        <v>#REF!</v>
      </c>
      <c r="I38" s="160" t="e">
        <f t="shared" si="11"/>
        <v>#REF!</v>
      </c>
      <c r="J38" s="160" t="e">
        <f t="shared" si="15"/>
        <v>#REF!</v>
      </c>
      <c r="K38" s="160" t="e">
        <f>'附件-1'!#REF!*0.95</f>
        <v>#REF!</v>
      </c>
      <c r="L38" s="160" t="e">
        <f t="shared" si="13"/>
        <v>#REF!</v>
      </c>
      <c r="M38" s="194" t="s">
        <v>65</v>
      </c>
    </row>
    <row r="41" spans="5:11" ht="20.25">
      <c r="E41" s="157"/>
      <c r="F41" s="157"/>
      <c r="G41" s="157"/>
      <c r="H41" s="157"/>
      <c r="I41" s="157"/>
      <c r="J41" s="157"/>
      <c r="K41" s="157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5" activePane="bottomRight" state="frozen"/>
      <selection pane="bottomRight" activeCell="A1" sqref="A1:B1"/>
    </sheetView>
  </sheetViews>
  <sheetFormatPr defaultColWidth="9.00390625" defaultRowHeight="14.25"/>
  <cols>
    <col min="1" max="1" width="7.375" style="97" customWidth="1"/>
    <col min="2" max="2" width="7.00390625" style="98" customWidth="1"/>
    <col min="3" max="3" width="6.25390625" style="98" customWidth="1"/>
    <col min="4" max="4" width="27.625" style="98" customWidth="1"/>
    <col min="5" max="5" width="9.50390625" style="97" customWidth="1"/>
    <col min="6" max="6" width="50.625" style="99" customWidth="1"/>
    <col min="7" max="7" width="9.00390625" style="100" customWidth="1"/>
    <col min="8" max="199" width="9.00390625" style="97" customWidth="1"/>
  </cols>
  <sheetData>
    <row r="1" spans="1:2" ht="30" customHeight="1">
      <c r="A1" s="101" t="s">
        <v>66</v>
      </c>
      <c r="B1" s="101"/>
    </row>
    <row r="2" spans="1:206" s="94" customFormat="1" ht="33" customHeight="1">
      <c r="A2" s="102"/>
      <c r="B2" s="102"/>
      <c r="C2" s="103" t="s">
        <v>67</v>
      </c>
      <c r="D2" s="103"/>
      <c r="E2" s="103"/>
      <c r="F2" s="104"/>
      <c r="G2" s="105"/>
      <c r="GR2"/>
      <c r="GS2"/>
      <c r="GT2"/>
      <c r="GU2"/>
      <c r="GV2"/>
      <c r="GW2"/>
      <c r="GX2"/>
    </row>
    <row r="3" spans="1:7" s="95" customFormat="1" ht="31.5" customHeight="1">
      <c r="A3" s="106" t="s">
        <v>2</v>
      </c>
      <c r="B3" s="107" t="s">
        <v>68</v>
      </c>
      <c r="C3" s="106"/>
      <c r="D3" s="106"/>
      <c r="E3" s="108" t="s">
        <v>4</v>
      </c>
      <c r="F3" s="109" t="s">
        <v>5</v>
      </c>
      <c r="G3" s="110"/>
    </row>
    <row r="4" spans="1:7" s="95" customFormat="1" ht="21.75" customHeight="1">
      <c r="A4" s="106"/>
      <c r="B4" s="107"/>
      <c r="C4" s="111"/>
      <c r="D4" s="112"/>
      <c r="E4" s="108" t="s">
        <v>69</v>
      </c>
      <c r="F4" s="113"/>
      <c r="G4" s="110"/>
    </row>
    <row r="5" spans="1:7" s="96" customFormat="1" ht="22.5" customHeight="1">
      <c r="A5" s="114" t="s">
        <v>6</v>
      </c>
      <c r="B5" s="115" t="s">
        <v>7</v>
      </c>
      <c r="C5" s="116" t="s">
        <v>8</v>
      </c>
      <c r="D5" s="117"/>
      <c r="E5" s="118">
        <v>118.69392149999999</v>
      </c>
      <c r="F5" s="119" t="s">
        <v>70</v>
      </c>
      <c r="G5" s="120"/>
    </row>
    <row r="6" spans="1:7" s="96" customFormat="1" ht="22.5" customHeight="1">
      <c r="A6" s="114"/>
      <c r="B6" s="115"/>
      <c r="C6" s="116" t="s">
        <v>10</v>
      </c>
      <c r="D6" s="117" t="s">
        <v>11</v>
      </c>
      <c r="E6" s="118">
        <v>140.781564</v>
      </c>
      <c r="F6" s="121"/>
      <c r="G6" s="120"/>
    </row>
    <row r="7" spans="1:7" s="96" customFormat="1" ht="22.5" customHeight="1">
      <c r="A7" s="114"/>
      <c r="B7" s="115"/>
      <c r="C7" s="116"/>
      <c r="D7" s="117" t="s">
        <v>12</v>
      </c>
      <c r="E7" s="118">
        <v>161.79060536099996</v>
      </c>
      <c r="F7" s="121"/>
      <c r="G7" s="120"/>
    </row>
    <row r="8" spans="1:7" s="96" customFormat="1" ht="22.5" customHeight="1">
      <c r="A8" s="114"/>
      <c r="B8" s="115"/>
      <c r="C8" s="116"/>
      <c r="D8" s="117" t="s">
        <v>13</v>
      </c>
      <c r="E8" s="118">
        <v>217.83571702199995</v>
      </c>
      <c r="F8" s="121"/>
      <c r="G8" s="120"/>
    </row>
    <row r="9" spans="1:7" s="96" customFormat="1" ht="22.5" customHeight="1">
      <c r="A9" s="114"/>
      <c r="B9" s="122" t="s">
        <v>14</v>
      </c>
      <c r="C9" s="123" t="s">
        <v>15</v>
      </c>
      <c r="D9" s="124"/>
      <c r="E9" s="118">
        <v>3211.8451200000004</v>
      </c>
      <c r="F9" s="125" t="s">
        <v>71</v>
      </c>
      <c r="G9" s="120"/>
    </row>
    <row r="10" spans="1:7" s="96" customFormat="1" ht="22.5" customHeight="1">
      <c r="A10" s="114"/>
      <c r="B10" s="122"/>
      <c r="C10" s="116" t="s">
        <v>17</v>
      </c>
      <c r="D10" s="117"/>
      <c r="E10" s="118">
        <v>3160.4503060409434</v>
      </c>
      <c r="F10" s="126"/>
      <c r="G10" s="120"/>
    </row>
    <row r="11" spans="1:7" s="96" customFormat="1" ht="27" customHeight="1">
      <c r="A11" s="114"/>
      <c r="B11" s="122"/>
      <c r="C11" s="127" t="s">
        <v>18</v>
      </c>
      <c r="D11" s="128"/>
      <c r="E11" s="118">
        <v>3457.0924909063897</v>
      </c>
      <c r="F11" s="126"/>
      <c r="G11" s="120"/>
    </row>
    <row r="12" spans="1:7" s="96" customFormat="1" ht="48.75" customHeight="1">
      <c r="A12" s="114"/>
      <c r="B12" s="115"/>
      <c r="C12" s="116" t="s">
        <v>19</v>
      </c>
      <c r="D12" s="117"/>
      <c r="E12" s="129">
        <v>1020.6</v>
      </c>
      <c r="F12" s="130" t="s">
        <v>72</v>
      </c>
      <c r="G12" s="120"/>
    </row>
    <row r="13" spans="1:7" s="96" customFormat="1" ht="30" customHeight="1">
      <c r="A13" s="114"/>
      <c r="B13" s="131" t="s">
        <v>21</v>
      </c>
      <c r="C13" s="132" t="s">
        <v>73</v>
      </c>
      <c r="D13" s="133"/>
      <c r="E13" s="129">
        <v>2356.040736</v>
      </c>
      <c r="F13" s="134" t="s">
        <v>74</v>
      </c>
      <c r="G13" s="120"/>
    </row>
    <row r="14" spans="1:7" s="96" customFormat="1" ht="24.75" customHeight="1">
      <c r="A14" s="114"/>
      <c r="B14" s="131"/>
      <c r="C14" s="135" t="s">
        <v>26</v>
      </c>
      <c r="D14" s="117"/>
      <c r="E14" s="129">
        <v>2304.4435722</v>
      </c>
      <c r="F14" s="134"/>
      <c r="G14" s="120"/>
    </row>
    <row r="15" spans="1:7" s="96" customFormat="1" ht="24.75" customHeight="1">
      <c r="A15" s="114"/>
      <c r="B15" s="131"/>
      <c r="C15" s="136" t="s">
        <v>27</v>
      </c>
      <c r="D15" s="117"/>
      <c r="E15" s="129">
        <v>2158.6765032000003</v>
      </c>
      <c r="F15" s="134"/>
      <c r="G15" s="120"/>
    </row>
    <row r="16" spans="1:7" s="96" customFormat="1" ht="24.75" customHeight="1">
      <c r="A16" s="114"/>
      <c r="B16" s="131"/>
      <c r="C16" s="135" t="s">
        <v>75</v>
      </c>
      <c r="D16" s="137" t="s">
        <v>29</v>
      </c>
      <c r="E16" s="129">
        <v>1718.9565524999998</v>
      </c>
      <c r="F16" s="134"/>
      <c r="G16" s="120"/>
    </row>
    <row r="17" spans="1:7" s="96" customFormat="1" ht="24.75" customHeight="1">
      <c r="A17" s="114"/>
      <c r="B17" s="131"/>
      <c r="C17" s="135"/>
      <c r="D17" s="137" t="s">
        <v>30</v>
      </c>
      <c r="E17" s="129">
        <v>1767.2748585029997</v>
      </c>
      <c r="F17" s="134"/>
      <c r="G17" s="120"/>
    </row>
    <row r="18" spans="1:7" s="96" customFormat="1" ht="24.75" customHeight="1">
      <c r="A18" s="114"/>
      <c r="B18" s="131"/>
      <c r="C18" s="135"/>
      <c r="D18" s="137" t="s">
        <v>31</v>
      </c>
      <c r="E18" s="129">
        <v>1821.3751092735</v>
      </c>
      <c r="F18" s="134"/>
      <c r="G18" s="120"/>
    </row>
    <row r="19" spans="1:7" s="96" customFormat="1" ht="24.75" customHeight="1">
      <c r="A19" s="114"/>
      <c r="B19" s="131"/>
      <c r="C19" s="135"/>
      <c r="D19" s="137" t="s">
        <v>32</v>
      </c>
      <c r="E19" s="129">
        <v>1853.34770115</v>
      </c>
      <c r="F19" s="134"/>
      <c r="G19" s="120"/>
    </row>
    <row r="20" spans="1:7" s="96" customFormat="1" ht="28.5" customHeight="1">
      <c r="A20" s="114"/>
      <c r="B20" s="131"/>
      <c r="C20" s="135"/>
      <c r="D20" s="137" t="s">
        <v>33</v>
      </c>
      <c r="E20" s="129">
        <v>2105.69891112</v>
      </c>
      <c r="F20" s="134"/>
      <c r="G20" s="120"/>
    </row>
    <row r="21" spans="1:7" s="96" customFormat="1" ht="24.75" customHeight="1">
      <c r="A21" s="114"/>
      <c r="B21" s="131"/>
      <c r="C21" s="136"/>
      <c r="D21" s="137" t="s">
        <v>34</v>
      </c>
      <c r="E21" s="129">
        <v>2291.266278</v>
      </c>
      <c r="F21" s="134"/>
      <c r="G21" s="120"/>
    </row>
    <row r="22" spans="1:7" s="96" customFormat="1" ht="24.75" customHeight="1">
      <c r="A22" s="114"/>
      <c r="B22" s="131"/>
      <c r="C22" s="135" t="s">
        <v>35</v>
      </c>
      <c r="D22" s="137" t="s">
        <v>29</v>
      </c>
      <c r="E22" s="118">
        <v>2178.38675835</v>
      </c>
      <c r="F22" s="138" t="s">
        <v>76</v>
      </c>
      <c r="G22" s="120"/>
    </row>
    <row r="23" spans="1:7" s="96" customFormat="1" ht="24.75" customHeight="1">
      <c r="A23" s="114"/>
      <c r="B23" s="131"/>
      <c r="C23" s="135"/>
      <c r="D23" s="137" t="s">
        <v>37</v>
      </c>
      <c r="E23" s="118">
        <v>1861.6299463575</v>
      </c>
      <c r="F23" s="139"/>
      <c r="G23" s="120"/>
    </row>
    <row r="24" spans="1:7" s="96" customFormat="1" ht="24.75" customHeight="1">
      <c r="A24" s="114"/>
      <c r="B24" s="131"/>
      <c r="C24" s="135"/>
      <c r="D24" s="137" t="s">
        <v>38</v>
      </c>
      <c r="E24" s="118">
        <v>1936.8473179275002</v>
      </c>
      <c r="F24" s="139"/>
      <c r="G24" s="120"/>
    </row>
    <row r="25" spans="1:7" s="96" customFormat="1" ht="33" customHeight="1">
      <c r="A25" s="114"/>
      <c r="B25" s="131"/>
      <c r="C25" s="135"/>
      <c r="D25" s="140" t="s">
        <v>39</v>
      </c>
      <c r="E25" s="118">
        <v>2104.4825676</v>
      </c>
      <c r="F25" s="139"/>
      <c r="G25" s="120"/>
    </row>
    <row r="26" spans="1:7" s="96" customFormat="1" ht="28.5" customHeight="1">
      <c r="A26" s="114"/>
      <c r="B26" s="131"/>
      <c r="C26" s="136"/>
      <c r="D26" s="141" t="s">
        <v>34</v>
      </c>
      <c r="E26" s="118">
        <v>2322.9470618506493</v>
      </c>
      <c r="F26" s="139"/>
      <c r="G26" s="120"/>
    </row>
    <row r="27" spans="1:7" s="96" customFormat="1" ht="123" customHeight="1">
      <c r="A27" s="114"/>
      <c r="B27" s="115" t="s">
        <v>40</v>
      </c>
      <c r="C27" s="142" t="s">
        <v>41</v>
      </c>
      <c r="D27" s="142"/>
      <c r="E27" s="143">
        <v>975</v>
      </c>
      <c r="F27" s="144" t="s">
        <v>77</v>
      </c>
      <c r="G27" s="120"/>
    </row>
    <row r="28" spans="1:7" s="96" customFormat="1" ht="24.75" customHeight="1">
      <c r="A28" s="114"/>
      <c r="B28" s="122"/>
      <c r="C28" s="145" t="s">
        <v>43</v>
      </c>
      <c r="D28" s="146" t="s">
        <v>44</v>
      </c>
      <c r="E28" s="129">
        <v>524.0213005499999</v>
      </c>
      <c r="F28" s="138" t="s">
        <v>78</v>
      </c>
      <c r="G28" s="120"/>
    </row>
    <row r="29" spans="1:7" s="96" customFormat="1" ht="24.75" customHeight="1">
      <c r="A29" s="114"/>
      <c r="B29" s="147"/>
      <c r="C29" s="148"/>
      <c r="D29" s="128" t="s">
        <v>46</v>
      </c>
      <c r="E29" s="129">
        <v>895.9409909999997</v>
      </c>
      <c r="F29" s="149"/>
      <c r="G29" s="120"/>
    </row>
    <row r="30" spans="1:7" s="96" customFormat="1" ht="24.75" customHeight="1" hidden="1">
      <c r="A30" s="150"/>
      <c r="B30" s="116" t="s">
        <v>47</v>
      </c>
      <c r="C30" s="116"/>
      <c r="D30" s="117"/>
      <c r="E30" s="129">
        <v>0</v>
      </c>
      <c r="F30" s="151" t="s">
        <v>79</v>
      </c>
      <c r="G30" s="120"/>
    </row>
    <row r="31" spans="1:7" s="96" customFormat="1" ht="24.75" customHeight="1">
      <c r="A31" s="114" t="s">
        <v>49</v>
      </c>
      <c r="B31" s="114" t="s">
        <v>50</v>
      </c>
      <c r="C31" s="116" t="s">
        <v>51</v>
      </c>
      <c r="D31" s="116" t="s">
        <v>52</v>
      </c>
      <c r="E31" s="129">
        <v>1791.8819819999994</v>
      </c>
      <c r="F31" s="152" t="s">
        <v>80</v>
      </c>
      <c r="G31" s="120"/>
    </row>
    <row r="32" spans="1:7" s="96" customFormat="1" ht="24.75" customHeight="1">
      <c r="A32" s="114"/>
      <c r="B32" s="114"/>
      <c r="C32" s="116"/>
      <c r="D32" s="116" t="s">
        <v>54</v>
      </c>
      <c r="E32" s="153">
        <v>1347.0368620499999</v>
      </c>
      <c r="F32" s="154"/>
      <c r="G32" s="120"/>
    </row>
    <row r="33" spans="1:7" s="96" customFormat="1" ht="24.75" customHeight="1">
      <c r="A33" s="114"/>
      <c r="B33" s="114"/>
      <c r="C33" s="130" t="s">
        <v>55</v>
      </c>
      <c r="D33" s="130"/>
      <c r="E33" s="129">
        <v>402.13165409999993</v>
      </c>
      <c r="F33" s="154"/>
      <c r="G33" s="120"/>
    </row>
    <row r="34" spans="1:7" s="96" customFormat="1" ht="24.75" customHeight="1">
      <c r="A34" s="114"/>
      <c r="B34" s="114"/>
      <c r="C34" s="116" t="s">
        <v>56</v>
      </c>
      <c r="D34" s="116"/>
      <c r="E34" s="129">
        <v>1666.8669599999996</v>
      </c>
      <c r="F34" s="155"/>
      <c r="G34" s="120"/>
    </row>
    <row r="35" spans="1:7" s="96" customFormat="1" ht="64.5" customHeight="1">
      <c r="A35" s="114"/>
      <c r="B35" s="114"/>
      <c r="C35" s="142" t="s">
        <v>57</v>
      </c>
      <c r="D35" s="142"/>
      <c r="E35" s="143">
        <v>251</v>
      </c>
      <c r="F35" s="156" t="s">
        <v>81</v>
      </c>
      <c r="G35" s="120"/>
    </row>
    <row r="36" spans="1:7" s="96" customFormat="1" ht="28.5" customHeight="1">
      <c r="A36" s="114"/>
      <c r="B36" s="115" t="s">
        <v>59</v>
      </c>
      <c r="C36" s="123" t="s">
        <v>82</v>
      </c>
      <c r="D36" s="124" t="s">
        <v>61</v>
      </c>
      <c r="E36" s="118">
        <v>632.36765295</v>
      </c>
      <c r="F36" s="156" t="s">
        <v>83</v>
      </c>
      <c r="G36" s="120"/>
    </row>
    <row r="37" spans="1:7" s="96" customFormat="1" ht="28.5" customHeight="1">
      <c r="A37" s="114"/>
      <c r="B37" s="115"/>
      <c r="C37" s="116"/>
      <c r="D37" s="117" t="s">
        <v>63</v>
      </c>
      <c r="E37" s="118">
        <v>1991.9060172000002</v>
      </c>
      <c r="F37" s="156"/>
      <c r="G37" s="120"/>
    </row>
    <row r="38" spans="1:7" s="96" customFormat="1" ht="42.75" customHeight="1">
      <c r="A38" s="114"/>
      <c r="B38" s="115"/>
      <c r="C38" s="116" t="s">
        <v>84</v>
      </c>
      <c r="D38" s="117"/>
      <c r="E38" s="118">
        <v>22.919420699999996</v>
      </c>
      <c r="F38" s="156" t="s">
        <v>85</v>
      </c>
      <c r="G38" s="120"/>
    </row>
    <row r="39" spans="2:206" s="97" customFormat="1" ht="20.25">
      <c r="B39" s="98"/>
      <c r="C39" s="98"/>
      <c r="D39" s="98"/>
      <c r="F39" s="99"/>
      <c r="G39" s="100"/>
      <c r="GR39"/>
      <c r="GS39"/>
      <c r="GT39"/>
      <c r="GU39"/>
      <c r="GV39"/>
      <c r="GW39"/>
      <c r="GX39"/>
    </row>
    <row r="40" spans="2:206" s="97" customFormat="1" ht="20.25">
      <c r="B40" s="98"/>
      <c r="C40" s="98"/>
      <c r="D40" s="98"/>
      <c r="F40" s="99"/>
      <c r="G40" s="100"/>
      <c r="GR40"/>
      <c r="GS40"/>
      <c r="GT40"/>
      <c r="GU40"/>
      <c r="GV40"/>
      <c r="GW40"/>
      <c r="GX40"/>
    </row>
    <row r="41" spans="2:206" s="97" customFormat="1" ht="20.25">
      <c r="B41" s="98"/>
      <c r="C41" s="98"/>
      <c r="D41" s="98"/>
      <c r="E41" s="157"/>
      <c r="F41" s="99"/>
      <c r="G41" s="100"/>
      <c r="GR41"/>
      <c r="GS41"/>
      <c r="GT41"/>
      <c r="GU41"/>
      <c r="GV41"/>
      <c r="GW41"/>
      <c r="GX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5"/>
  <headerFooter>
    <oddFooter>&amp;C&amp;16 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86</v>
      </c>
      <c r="B1" s="1"/>
      <c r="C1" s="1"/>
      <c r="D1" s="1"/>
      <c r="E1" s="1"/>
      <c r="F1" s="1"/>
      <c r="G1" s="1"/>
      <c r="H1" s="1"/>
    </row>
    <row r="2" spans="1:8" ht="21.75" customHeight="1">
      <c r="A2" s="59" t="s">
        <v>87</v>
      </c>
      <c r="B2" s="59"/>
      <c r="C2" s="59"/>
      <c r="D2" s="59"/>
      <c r="E2" s="59"/>
      <c r="F2" s="59"/>
      <c r="G2" s="59"/>
      <c r="H2" s="59"/>
    </row>
    <row r="3" spans="1:8" ht="19.5" customHeight="1">
      <c r="A3" s="5" t="s">
        <v>88</v>
      </c>
      <c r="B3" s="60"/>
      <c r="C3" s="60"/>
      <c r="D3" s="60"/>
      <c r="E3" s="60"/>
      <c r="F3" s="60"/>
      <c r="G3" s="60"/>
      <c r="H3" s="60"/>
    </row>
    <row r="4" spans="1:8" ht="22.5" customHeight="1">
      <c r="A4" s="12" t="s">
        <v>89</v>
      </c>
      <c r="B4" s="12"/>
      <c r="C4" s="12"/>
      <c r="D4" s="61" t="s">
        <v>90</v>
      </c>
      <c r="E4" s="62"/>
      <c r="F4" s="61" t="s">
        <v>69</v>
      </c>
      <c r="G4" s="62"/>
      <c r="H4" s="63" t="s">
        <v>91</v>
      </c>
    </row>
    <row r="5" spans="1:8" ht="18" customHeight="1">
      <c r="A5" s="12"/>
      <c r="B5" s="12"/>
      <c r="C5" s="12"/>
      <c r="D5" s="13" t="s">
        <v>92</v>
      </c>
      <c r="E5" s="64" t="s">
        <v>93</v>
      </c>
      <c r="F5" s="64" t="s">
        <v>94</v>
      </c>
      <c r="G5" s="65" t="s">
        <v>95</v>
      </c>
      <c r="H5" s="66"/>
    </row>
    <row r="6" spans="1:8" ht="22.5" customHeight="1">
      <c r="A6" s="67" t="s">
        <v>96</v>
      </c>
      <c r="B6" s="68" t="s">
        <v>97</v>
      </c>
      <c r="C6" s="69" t="s">
        <v>98</v>
      </c>
      <c r="D6" s="19">
        <v>3</v>
      </c>
      <c r="E6" s="70" t="s">
        <v>99</v>
      </c>
      <c r="F6" s="22">
        <v>1835</v>
      </c>
      <c r="G6" s="71">
        <v>5505</v>
      </c>
      <c r="H6" s="72" t="s">
        <v>100</v>
      </c>
    </row>
    <row r="7" spans="1:8" ht="22.5" customHeight="1">
      <c r="A7" s="73"/>
      <c r="B7" s="74"/>
      <c r="C7" s="69" t="s">
        <v>101</v>
      </c>
      <c r="D7" s="19">
        <v>20</v>
      </c>
      <c r="E7" s="70" t="s">
        <v>102</v>
      </c>
      <c r="F7" s="22">
        <v>140</v>
      </c>
      <c r="G7" s="71">
        <v>2800</v>
      </c>
      <c r="H7" s="75"/>
    </row>
    <row r="8" spans="1:8" ht="22.5" customHeight="1">
      <c r="A8" s="73"/>
      <c r="B8" s="74"/>
      <c r="C8" s="69" t="s">
        <v>103</v>
      </c>
      <c r="D8" s="19">
        <v>250</v>
      </c>
      <c r="E8" s="70" t="s">
        <v>102</v>
      </c>
      <c r="F8" s="22">
        <v>33</v>
      </c>
      <c r="G8" s="71">
        <v>8250</v>
      </c>
      <c r="H8" s="75"/>
    </row>
    <row r="9" spans="1:8" ht="22.5" customHeight="1">
      <c r="A9" s="73"/>
      <c r="B9" s="74"/>
      <c r="C9" s="69" t="s">
        <v>104</v>
      </c>
      <c r="D9" s="19">
        <v>40</v>
      </c>
      <c r="E9" s="70" t="s">
        <v>102</v>
      </c>
      <c r="F9" s="22">
        <v>230</v>
      </c>
      <c r="G9" s="71">
        <v>9200</v>
      </c>
      <c r="H9" s="75"/>
    </row>
    <row r="10" spans="1:8" ht="22.5" customHeight="1">
      <c r="A10" s="73"/>
      <c r="B10" s="74"/>
      <c r="C10" s="69" t="s">
        <v>105</v>
      </c>
      <c r="D10" s="19">
        <v>40</v>
      </c>
      <c r="E10" s="70" t="s">
        <v>102</v>
      </c>
      <c r="F10" s="22">
        <v>255</v>
      </c>
      <c r="G10" s="71">
        <v>10200</v>
      </c>
      <c r="H10" s="75"/>
    </row>
    <row r="11" spans="1:8" ht="22.5" customHeight="1">
      <c r="A11" s="73"/>
      <c r="B11" s="68" t="s">
        <v>106</v>
      </c>
      <c r="C11" s="69" t="s">
        <v>107</v>
      </c>
      <c r="D11" s="19">
        <v>1</v>
      </c>
      <c r="E11" s="70" t="s">
        <v>99</v>
      </c>
      <c r="F11" s="22">
        <v>1465</v>
      </c>
      <c r="G11" s="71">
        <v>1465</v>
      </c>
      <c r="H11" s="76" t="s">
        <v>108</v>
      </c>
    </row>
    <row r="12" spans="1:8" ht="22.5" customHeight="1">
      <c r="A12" s="73"/>
      <c r="B12" s="74"/>
      <c r="C12" s="69" t="s">
        <v>109</v>
      </c>
      <c r="D12" s="19">
        <v>2</v>
      </c>
      <c r="E12" s="70" t="s">
        <v>99</v>
      </c>
      <c r="F12" s="22">
        <v>1195</v>
      </c>
      <c r="G12" s="71">
        <v>2390</v>
      </c>
      <c r="H12" s="77"/>
    </row>
    <row r="13" spans="1:8" ht="22.5" customHeight="1">
      <c r="A13" s="73"/>
      <c r="B13" s="74"/>
      <c r="C13" s="69" t="s">
        <v>110</v>
      </c>
      <c r="D13" s="19">
        <v>14</v>
      </c>
      <c r="E13" s="70" t="s">
        <v>102</v>
      </c>
      <c r="F13" s="22">
        <v>146.5</v>
      </c>
      <c r="G13" s="71">
        <v>2051</v>
      </c>
      <c r="H13" s="77"/>
    </row>
    <row r="14" spans="1:8" ht="22.5" customHeight="1">
      <c r="A14" s="73"/>
      <c r="B14" s="74"/>
      <c r="C14" s="69" t="s">
        <v>111</v>
      </c>
      <c r="D14" s="19">
        <v>51</v>
      </c>
      <c r="E14" s="70" t="s">
        <v>102</v>
      </c>
      <c r="F14" s="22">
        <v>146.5</v>
      </c>
      <c r="G14" s="71">
        <v>7471.5</v>
      </c>
      <c r="H14" s="77"/>
    </row>
    <row r="15" spans="1:8" ht="22.5" customHeight="1">
      <c r="A15" s="73"/>
      <c r="B15" s="74"/>
      <c r="C15" s="69" t="s">
        <v>112</v>
      </c>
      <c r="D15" s="19">
        <v>24</v>
      </c>
      <c r="E15" s="70" t="s">
        <v>102</v>
      </c>
      <c r="F15" s="22">
        <v>170</v>
      </c>
      <c r="G15" s="71">
        <v>4080</v>
      </c>
      <c r="H15" s="77"/>
    </row>
    <row r="16" spans="1:8" ht="22.5" customHeight="1">
      <c r="A16" s="73"/>
      <c r="B16" s="74"/>
      <c r="C16" s="69" t="s">
        <v>113</v>
      </c>
      <c r="D16" s="19">
        <v>4.5</v>
      </c>
      <c r="E16" s="70" t="s">
        <v>114</v>
      </c>
      <c r="F16" s="22">
        <v>2450</v>
      </c>
      <c r="G16" s="71">
        <v>11025</v>
      </c>
      <c r="H16" s="77"/>
    </row>
    <row r="17" spans="1:8" ht="22.5" customHeight="1">
      <c r="A17" s="73"/>
      <c r="B17" s="74"/>
      <c r="C17" s="69" t="s">
        <v>115</v>
      </c>
      <c r="D17" s="19">
        <v>1</v>
      </c>
      <c r="E17" s="70" t="s">
        <v>116</v>
      </c>
      <c r="F17" s="22">
        <v>3285</v>
      </c>
      <c r="G17" s="71">
        <v>3285</v>
      </c>
      <c r="H17" s="77"/>
    </row>
    <row r="18" spans="1:8" ht="22.5" customHeight="1">
      <c r="A18" s="73"/>
      <c r="B18" s="74"/>
      <c r="C18" s="69" t="s">
        <v>117</v>
      </c>
      <c r="D18" s="19">
        <v>1</v>
      </c>
      <c r="E18" s="70" t="s">
        <v>116</v>
      </c>
      <c r="F18" s="22">
        <v>2435</v>
      </c>
      <c r="G18" s="71">
        <v>2435</v>
      </c>
      <c r="H18" s="77"/>
    </row>
    <row r="19" spans="1:8" ht="22.5" customHeight="1">
      <c r="A19" s="73"/>
      <c r="B19" s="74"/>
      <c r="C19" s="69" t="s">
        <v>118</v>
      </c>
      <c r="D19" s="19">
        <v>2</v>
      </c>
      <c r="E19" s="70" t="s">
        <v>116</v>
      </c>
      <c r="F19" s="22">
        <v>2450</v>
      </c>
      <c r="G19" s="71">
        <v>4900</v>
      </c>
      <c r="H19" s="77"/>
    </row>
    <row r="20" spans="1:8" ht="22.5" customHeight="1">
      <c r="A20" s="73"/>
      <c r="B20" s="74"/>
      <c r="C20" s="78" t="s">
        <v>119</v>
      </c>
      <c r="D20" s="19">
        <v>2</v>
      </c>
      <c r="E20" s="70" t="s">
        <v>116</v>
      </c>
      <c r="F20" s="22">
        <v>3385</v>
      </c>
      <c r="G20" s="71">
        <v>6770</v>
      </c>
      <c r="H20" s="79"/>
    </row>
    <row r="21" spans="1:8" ht="22.5" customHeight="1">
      <c r="A21" s="80" t="s">
        <v>120</v>
      </c>
      <c r="B21" s="80"/>
      <c r="C21" s="78" t="s">
        <v>121</v>
      </c>
      <c r="D21" s="19">
        <v>12</v>
      </c>
      <c r="E21" s="70" t="s">
        <v>116</v>
      </c>
      <c r="F21" s="22">
        <v>245</v>
      </c>
      <c r="G21" s="71">
        <v>2940</v>
      </c>
      <c r="H21" s="81" t="s">
        <v>122</v>
      </c>
    </row>
    <row r="22" spans="1:8" ht="22.5" customHeight="1">
      <c r="A22" s="80"/>
      <c r="B22" s="80"/>
      <c r="C22" s="78" t="s">
        <v>123</v>
      </c>
      <c r="D22" s="19">
        <v>18</v>
      </c>
      <c r="E22" s="70" t="s">
        <v>116</v>
      </c>
      <c r="F22" s="22">
        <v>145</v>
      </c>
      <c r="G22" s="71">
        <v>2610</v>
      </c>
      <c r="H22" s="82"/>
    </row>
    <row r="23" spans="1:8" ht="22.5" customHeight="1">
      <c r="A23" s="80"/>
      <c r="B23" s="80"/>
      <c r="C23" s="78" t="s">
        <v>124</v>
      </c>
      <c r="D23" s="19">
        <v>30</v>
      </c>
      <c r="E23" s="70" t="s">
        <v>116</v>
      </c>
      <c r="F23" s="22">
        <v>195</v>
      </c>
      <c r="G23" s="71">
        <v>5850</v>
      </c>
      <c r="H23" s="82"/>
    </row>
    <row r="24" spans="1:8" ht="22.5" customHeight="1">
      <c r="A24" s="80"/>
      <c r="B24" s="80"/>
      <c r="C24" s="83" t="s">
        <v>125</v>
      </c>
      <c r="D24" s="19">
        <v>4</v>
      </c>
      <c r="E24" s="70" t="s">
        <v>116</v>
      </c>
      <c r="F24" s="22">
        <v>120</v>
      </c>
      <c r="G24" s="71">
        <v>480</v>
      </c>
      <c r="H24" s="84"/>
    </row>
    <row r="25" spans="1:8" ht="22.5" customHeight="1">
      <c r="A25" s="80"/>
      <c r="B25" s="80"/>
      <c r="C25" s="83" t="s">
        <v>126</v>
      </c>
      <c r="D25" s="19">
        <v>79</v>
      </c>
      <c r="E25" s="70" t="s">
        <v>114</v>
      </c>
      <c r="F25" s="22">
        <v>48.5</v>
      </c>
      <c r="G25" s="71">
        <v>3831.5</v>
      </c>
      <c r="H25" s="85"/>
    </row>
    <row r="26" spans="1:8" ht="27" customHeight="1">
      <c r="A26" s="86" t="s">
        <v>127</v>
      </c>
      <c r="B26" s="87"/>
      <c r="C26" s="87"/>
      <c r="D26" s="88" t="s">
        <v>128</v>
      </c>
      <c r="E26" s="89"/>
      <c r="F26" s="29" t="s">
        <v>129</v>
      </c>
      <c r="G26" s="90">
        <v>97539</v>
      </c>
      <c r="H26" s="91"/>
    </row>
    <row r="27" spans="1:8" ht="91.5" customHeight="1">
      <c r="A27" s="92" t="s">
        <v>130</v>
      </c>
      <c r="B27" s="93"/>
      <c r="C27" s="93"/>
      <c r="D27" s="93"/>
      <c r="E27" s="93"/>
      <c r="F27" s="93"/>
      <c r="G27" s="93"/>
      <c r="H27" s="93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19.5" customHeight="1">
      <c r="A1" s="1" t="s">
        <v>131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" ht="24" customHeight="1">
      <c r="A2" s="4" t="s">
        <v>132</v>
      </c>
      <c r="B2" s="4"/>
      <c r="C2" s="4"/>
      <c r="D2" s="4"/>
      <c r="E2" s="4"/>
      <c r="F2" s="4"/>
      <c r="G2" s="4"/>
    </row>
    <row r="3" spans="1:7" ht="15.75">
      <c r="A3" s="5" t="s">
        <v>88</v>
      </c>
      <c r="B3" s="5"/>
      <c r="C3" s="5"/>
      <c r="D3" s="5"/>
      <c r="E3" s="5"/>
      <c r="F3" s="5"/>
      <c r="G3" s="5"/>
    </row>
    <row r="4" spans="1:7" ht="27.75" customHeight="1">
      <c r="A4" s="6" t="s">
        <v>133</v>
      </c>
      <c r="B4" s="7"/>
      <c r="C4" s="7"/>
      <c r="D4" s="8" t="s">
        <v>90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134</v>
      </c>
      <c r="B6" s="16"/>
      <c r="C6" s="17" t="s">
        <v>135</v>
      </c>
      <c r="D6" s="18" t="s">
        <v>136</v>
      </c>
      <c r="E6" s="19">
        <v>450</v>
      </c>
      <c r="F6" s="20">
        <v>2163.58</v>
      </c>
      <c r="G6" s="21">
        <v>973612.6</v>
      </c>
    </row>
    <row r="7" spans="1:7" ht="30" customHeight="1">
      <c r="A7" s="15"/>
      <c r="B7" s="16"/>
      <c r="C7" s="17" t="s">
        <v>137</v>
      </c>
      <c r="D7" s="18" t="s">
        <v>136</v>
      </c>
      <c r="E7" s="19">
        <v>690</v>
      </c>
      <c r="F7" s="22">
        <v>312.41570799999994</v>
      </c>
      <c r="G7" s="23">
        <v>215566.83851999996</v>
      </c>
    </row>
    <row r="8" spans="1:7" ht="30" customHeight="1">
      <c r="A8" s="15"/>
      <c r="B8" s="16"/>
      <c r="C8" s="17" t="s">
        <v>138</v>
      </c>
      <c r="D8" s="18" t="s">
        <v>102</v>
      </c>
      <c r="E8" s="19">
        <v>5500</v>
      </c>
      <c r="F8" s="22">
        <v>135.25017</v>
      </c>
      <c r="G8" s="23">
        <v>743875.9349999999</v>
      </c>
    </row>
    <row r="9" spans="1:7" ht="30" customHeight="1">
      <c r="A9" s="15"/>
      <c r="B9" s="16"/>
      <c r="C9" s="17" t="s">
        <v>139</v>
      </c>
      <c r="D9" s="18" t="s">
        <v>102</v>
      </c>
      <c r="E9" s="19">
        <v>4500</v>
      </c>
      <c r="F9" s="22">
        <v>44.693479599999996</v>
      </c>
      <c r="G9" s="23">
        <v>201120.65819999998</v>
      </c>
    </row>
    <row r="10" spans="1:7" ht="30" customHeight="1">
      <c r="A10" s="15"/>
      <c r="B10" s="16"/>
      <c r="C10" s="24" t="s">
        <v>140</v>
      </c>
      <c r="D10" s="18" t="s">
        <v>102</v>
      </c>
      <c r="E10" s="19">
        <v>10000</v>
      </c>
      <c r="F10" s="22">
        <v>37.58736256</v>
      </c>
      <c r="G10" s="23">
        <v>375873.6256</v>
      </c>
    </row>
    <row r="11" spans="1:234" ht="30" customHeight="1">
      <c r="A11" s="25" t="s">
        <v>127</v>
      </c>
      <c r="B11" s="26"/>
      <c r="C11" s="26"/>
      <c r="D11" s="27" t="s">
        <v>141</v>
      </c>
      <c r="E11" s="28"/>
      <c r="F11" s="29" t="s">
        <v>129</v>
      </c>
      <c r="G11" s="21">
        <v>2510049.66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7" ht="21" customHeight="1">
      <c r="A12" s="30" t="s">
        <v>142</v>
      </c>
      <c r="B12" s="31" t="s">
        <v>143</v>
      </c>
      <c r="C12" s="32"/>
      <c r="D12" s="32"/>
      <c r="E12" s="32"/>
      <c r="F12" s="33"/>
      <c r="G12" s="34"/>
    </row>
    <row r="13" spans="1:7" ht="21" customHeight="1">
      <c r="A13" s="35"/>
      <c r="B13" s="31" t="s">
        <v>144</v>
      </c>
      <c r="C13" s="32"/>
      <c r="D13" s="31"/>
      <c r="E13" s="31" t="s">
        <v>145</v>
      </c>
      <c r="F13" s="31"/>
      <c r="G13" s="34"/>
    </row>
    <row r="14" spans="1:7" ht="21" customHeight="1">
      <c r="A14" s="35"/>
      <c r="B14" s="36" t="s">
        <v>146</v>
      </c>
      <c r="C14" s="37"/>
      <c r="D14" s="31"/>
      <c r="E14" s="31" t="s">
        <v>147</v>
      </c>
      <c r="F14" s="31"/>
      <c r="G14" s="34"/>
    </row>
    <row r="15" spans="1:7" ht="21" customHeight="1">
      <c r="A15" s="35"/>
      <c r="B15" s="38" t="s">
        <v>148</v>
      </c>
      <c r="C15" s="38"/>
      <c r="D15" s="31"/>
      <c r="E15" s="39" t="s">
        <v>149</v>
      </c>
      <c r="F15" s="31"/>
      <c r="G15" s="34"/>
    </row>
    <row r="16" spans="1:7" ht="21" customHeight="1">
      <c r="A16" s="35"/>
      <c r="B16" s="31" t="s">
        <v>150</v>
      </c>
      <c r="C16" s="32"/>
      <c r="D16" s="31"/>
      <c r="E16" s="31" t="s">
        <v>151</v>
      </c>
      <c r="F16" s="31"/>
      <c r="G16" s="34"/>
    </row>
    <row r="17" spans="1:12" ht="21" customHeight="1">
      <c r="A17" s="40"/>
      <c r="B17" s="41" t="s">
        <v>152</v>
      </c>
      <c r="C17" s="41"/>
      <c r="D17" s="31"/>
      <c r="E17" s="31" t="s">
        <v>153</v>
      </c>
      <c r="F17" s="31"/>
      <c r="G17" s="42"/>
      <c r="H17" s="43"/>
      <c r="I17" s="43"/>
      <c r="J17" s="43"/>
      <c r="K17" s="43"/>
      <c r="L17" s="43"/>
    </row>
    <row r="18" spans="1:7" ht="21" customHeight="1">
      <c r="A18" s="40"/>
      <c r="B18" s="31" t="s">
        <v>154</v>
      </c>
      <c r="C18" s="44"/>
      <c r="D18" s="31"/>
      <c r="E18" s="31" t="s">
        <v>155</v>
      </c>
      <c r="F18" s="31"/>
      <c r="G18" s="45"/>
    </row>
    <row r="19" spans="1:12" ht="21" customHeight="1">
      <c r="A19" s="40"/>
      <c r="B19" s="31" t="s">
        <v>156</v>
      </c>
      <c r="C19" s="44"/>
      <c r="D19" s="44"/>
      <c r="E19" s="46"/>
      <c r="F19" s="46"/>
      <c r="G19" s="47"/>
      <c r="H19" s="43"/>
      <c r="I19" s="43"/>
      <c r="J19" s="43"/>
      <c r="K19" s="43"/>
      <c r="L19" s="43"/>
    </row>
    <row r="20" spans="1:12" ht="21" customHeight="1">
      <c r="A20" s="40"/>
      <c r="B20" s="31" t="s">
        <v>157</v>
      </c>
      <c r="C20" s="44"/>
      <c r="D20" s="44"/>
      <c r="E20" s="39" t="s">
        <v>158</v>
      </c>
      <c r="F20" s="39"/>
      <c r="G20" s="47"/>
      <c r="H20" s="43"/>
      <c r="I20" s="43"/>
      <c r="J20" s="43"/>
      <c r="K20" s="43"/>
      <c r="L20" s="43"/>
    </row>
    <row r="21" spans="1:7" ht="21" customHeight="1">
      <c r="A21" s="40"/>
      <c r="B21" s="31" t="s">
        <v>159</v>
      </c>
      <c r="C21" s="44"/>
      <c r="D21" s="44"/>
      <c r="E21" s="39" t="s">
        <v>160</v>
      </c>
      <c r="F21" s="39"/>
      <c r="G21" s="45"/>
    </row>
    <row r="22" spans="1:7" ht="21" customHeight="1">
      <c r="A22" s="40"/>
      <c r="B22" s="31" t="s">
        <v>161</v>
      </c>
      <c r="C22" s="44"/>
      <c r="D22" s="44"/>
      <c r="E22" s="31" t="s">
        <v>162</v>
      </c>
      <c r="F22" s="31"/>
      <c r="G22" s="45"/>
    </row>
    <row r="23" spans="1:7" ht="21" customHeight="1">
      <c r="A23" s="40"/>
      <c r="B23" s="31" t="s">
        <v>163</v>
      </c>
      <c r="C23" s="44"/>
      <c r="D23" s="44"/>
      <c r="E23" s="31" t="s">
        <v>164</v>
      </c>
      <c r="F23" s="31"/>
      <c r="G23" s="48"/>
    </row>
    <row r="24" spans="1:7" ht="21" customHeight="1">
      <c r="A24" s="40"/>
      <c r="B24" s="36" t="s">
        <v>165</v>
      </c>
      <c r="C24" s="49"/>
      <c r="D24" s="37"/>
      <c r="E24" s="39" t="s">
        <v>166</v>
      </c>
      <c r="F24" s="39"/>
      <c r="G24" s="45"/>
    </row>
    <row r="25" spans="1:7" ht="21" customHeight="1">
      <c r="A25" s="40"/>
      <c r="B25" s="36" t="s">
        <v>167</v>
      </c>
      <c r="C25" s="49"/>
      <c r="D25" s="37"/>
      <c r="E25" s="31" t="s">
        <v>168</v>
      </c>
      <c r="F25" s="31"/>
      <c r="G25" s="50"/>
    </row>
    <row r="26" spans="1:7" ht="21" customHeight="1">
      <c r="A26" s="40"/>
      <c r="B26" s="41" t="s">
        <v>169</v>
      </c>
      <c r="C26" s="41"/>
      <c r="D26" s="41"/>
      <c r="E26" s="31" t="s">
        <v>170</v>
      </c>
      <c r="F26" s="31"/>
      <c r="G26" s="50"/>
    </row>
    <row r="27" spans="1:7" ht="21" customHeight="1">
      <c r="A27" s="40"/>
      <c r="B27" s="31" t="s">
        <v>171</v>
      </c>
      <c r="C27" s="44"/>
      <c r="D27" s="44"/>
      <c r="E27" s="44"/>
      <c r="F27" s="51"/>
      <c r="G27" s="50"/>
    </row>
    <row r="28" spans="1:7" ht="21" customHeight="1">
      <c r="A28" s="52"/>
      <c r="B28" s="31" t="s">
        <v>172</v>
      </c>
      <c r="C28" s="53"/>
      <c r="D28" s="53"/>
      <c r="E28" s="53"/>
      <c r="F28" s="51"/>
      <c r="G28" s="50"/>
    </row>
    <row r="29" spans="1:7" ht="21" customHeight="1">
      <c r="A29" s="54"/>
      <c r="B29" s="55" t="s">
        <v>173</v>
      </c>
      <c r="C29" s="56"/>
      <c r="D29" s="56"/>
      <c r="E29" s="56"/>
      <c r="F29" s="57"/>
      <c r="G29" s="58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罗伟彬</cp:lastModifiedBy>
  <cp:lastPrinted>2015-09-21T03:29:47Z</cp:lastPrinted>
  <dcterms:created xsi:type="dcterms:W3CDTF">2015-09-10T08:39:04Z</dcterms:created>
  <dcterms:modified xsi:type="dcterms:W3CDTF">2023-09-05T09:39:04Z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4FA22CDE2AA346E2BCBE2EF59DD079CB</vt:lpwstr>
  </property>
</Properties>
</file>