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附件一" sheetId="1" state="hidden" r:id="rId1"/>
    <sheet name="附件1-1" sheetId="2" r:id="rId2"/>
    <sheet name="附件1-2" sheetId="3" r:id="rId3"/>
    <sheet name="附件1-3" sheetId="4" r:id="rId4"/>
  </sheets>
  <definedNames>
    <definedName name="_xlnm.Print_Area" localSheetId="1">'附件1-1'!$A$1:$F$37</definedName>
    <definedName name="_xlnm.Print_Titles" localSheetId="1">'附件1-1'!$3:$4</definedName>
  </definedNames>
  <calcPr fullCalcOnLoad="1"/>
</workbook>
</file>

<file path=xl/sharedStrings.xml><?xml version="1.0" encoding="utf-8"?>
<sst xmlns="http://schemas.openxmlformats.org/spreadsheetml/2006/main" count="250" uniqueCount="174">
  <si>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</si>
  <si>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</si>
  <si>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</si>
  <si>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</si>
  <si>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</si>
  <si>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</si>
  <si>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</si>
  <si>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</si>
  <si>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</si>
  <si>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</si>
  <si>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</si>
  <si>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</si>
  <si>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</si>
  <si>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</si>
  <si>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</si>
  <si>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</si>
  <si>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</si>
  <si>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</si>
  <si>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</si>
  <si>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</si>
  <si>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</si>
  <si>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</si>
  <si>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</si>
  <si>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</si>
  <si>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</si>
  <si>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</si>
  <si>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</si>
  <si>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</si>
  <si>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</si>
  <si>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</si>
  <si>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</si>
  <si>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</si>
  <si>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</si>
  <si>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</si>
  <si>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</si>
  <si>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</si>
  <si>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</si>
  <si>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</si>
  <si>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</si>
  <si>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</si>
  <si>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</si>
  <si>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</si>
  <si>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</si>
  <si>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</si>
  <si>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</si>
  <si>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</si>
  <si>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</si>
  <si>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</si>
  <si>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</si>
  <si>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</si>
  <si>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</si>
  <si>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</si>
  <si>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</si>
  <si>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</si>
  <si>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</si>
  <si>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</si>
  <si>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</si>
  <si>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</si>
  <si>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</si>
  <si>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</si>
  <si>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</si>
  <si>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</si>
  <si>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</si>
  <si>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</si>
  <si>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</si>
  <si>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</si>
  <si>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附件1-1</t>
  </si>
  <si>
    <t>韶关市2020年土地增值税扣除项目金额标准</t>
  </si>
  <si>
    <t>模块名称</t>
  </si>
  <si>
    <t>造价指标
（元/㎡）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</si>
  <si>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</si>
  <si>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</si>
  <si>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</si>
  <si>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</si>
  <si>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</si>
  <si>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</si>
  <si>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</si>
  <si>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</si>
  <si>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</si>
  <si>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</si>
  <si>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</si>
  <si>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2"/>
        <rFont val="宋体"/>
        <family val="0"/>
      </rPr>
      <t>（元/</t>
    </r>
    <r>
      <rPr>
        <sz val="12"/>
        <color indexed="8"/>
        <rFont val="宋体"/>
        <family val="0"/>
      </rPr>
      <t xml:space="preserve"> m³</t>
    </r>
    <r>
      <rPr>
        <sz val="12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</si>
  <si>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</si>
  <si>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</si>
  <si>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</si>
  <si>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附件1-2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</si>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</sst>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color theme="1"/>
      <name val="仿宋_GB2312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2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0" fontId="37" fillId="0" borderId="4" applyNumberFormat="0" applyFill="0" applyAlignment="0" applyProtection="0"/>
    <xf numFmtId="0" fontId="27" fillId="3" borderId="0" applyNumberFormat="0" applyBorder="0" applyAlignment="0" applyProtection="0"/>
    <xf numFmtId="0" fontId="39" fillId="2" borderId="5" applyNumberFormat="0" applyAlignment="0" applyProtection="0"/>
    <xf numFmtId="0" fontId="43" fillId="2" borderId="1" applyNumberFormat="0" applyAlignment="0" applyProtection="0"/>
    <xf numFmtId="0" fontId="44" fillId="8" borderId="6" applyNumberFormat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0" borderId="7" applyNumberFormat="0" applyFill="0" applyAlignment="0" applyProtection="0"/>
    <xf numFmtId="0" fontId="32" fillId="0" borderId="8" applyNumberFormat="0" applyFill="0" applyAlignment="0" applyProtection="0"/>
    <xf numFmtId="0" fontId="31" fillId="9" borderId="0" applyNumberFormat="0" applyBorder="0" applyAlignment="0" applyProtection="0"/>
    <xf numFmtId="0" fontId="33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7" fillId="16" borderId="0" applyNumberFormat="0" applyBorder="0" applyAlignment="0" applyProtection="0"/>
    <xf numFmtId="0" fontId="28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0" fillId="0" borderId="40" xfId="0" applyNumberFormat="1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0" fillId="19" borderId="41" xfId="0" applyFont="1" applyFill="1" applyBorder="1" applyAlignment="1">
      <alignment horizontal="left" vertical="center" wrapText="1"/>
    </xf>
    <xf numFmtId="0" fontId="0" fillId="19" borderId="42" xfId="0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center" vertical="center" textRotation="255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textRotation="255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3" fillId="0" borderId="4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40" xfId="0" applyNumberFormat="1" applyFont="1" applyFill="1" applyBorder="1" applyAlignment="1">
      <alignment horizontal="center" vertical="center" textRotation="255" wrapText="1"/>
    </xf>
    <xf numFmtId="0" fontId="50" fillId="0" borderId="1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49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177" fontId="49" fillId="0" borderId="26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53" t="s">
        <v>0</v>
      </c>
      <c r="B1" s="153"/>
      <c r="C1" s="99" t="s">
        <v>1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93" customFormat="1" ht="18" customHeight="1">
      <c r="A2" s="154" t="s">
        <v>2</v>
      </c>
      <c r="B2" s="155" t="s">
        <v>3</v>
      </c>
      <c r="C2" s="154"/>
      <c r="D2" s="154"/>
      <c r="E2" s="156" t="s">
        <v>4</v>
      </c>
      <c r="F2" s="157"/>
      <c r="G2" s="157"/>
      <c r="H2" s="157"/>
      <c r="I2" s="157"/>
      <c r="J2" s="157"/>
      <c r="K2" s="157"/>
      <c r="L2" s="157"/>
      <c r="M2" s="187" t="s">
        <v>5</v>
      </c>
    </row>
    <row r="3" spans="1:13" s="93" customFormat="1" ht="21" customHeight="1">
      <c r="A3" s="154"/>
      <c r="B3" s="155"/>
      <c r="C3" s="157"/>
      <c r="D3" s="157"/>
      <c r="E3" s="156">
        <v>2008</v>
      </c>
      <c r="F3" s="157">
        <v>2009</v>
      </c>
      <c r="G3" s="157">
        <v>2010</v>
      </c>
      <c r="H3" s="157">
        <v>2011</v>
      </c>
      <c r="I3" s="157">
        <v>2012</v>
      </c>
      <c r="J3" s="157">
        <v>2013</v>
      </c>
      <c r="K3" s="157">
        <v>2014</v>
      </c>
      <c r="L3" s="157">
        <v>2015</v>
      </c>
      <c r="M3" s="188"/>
    </row>
    <row r="4" spans="1:13" s="94" customFormat="1" ht="18" customHeight="1">
      <c r="A4" s="158" t="s">
        <v>6</v>
      </c>
      <c r="B4" s="159" t="s">
        <v>7</v>
      </c>
      <c r="C4" s="160" t="s">
        <v>8</v>
      </c>
      <c r="D4" s="160"/>
      <c r="E4" s="161" t="e">
        <f aca="true" t="shared" si="0" ref="E4:E19">K4*0.888</f>
        <v>#REF!</v>
      </c>
      <c r="F4" s="161" t="e">
        <f aca="true" t="shared" si="1" ref="F4:F19">K4*0.895</f>
        <v>#REF!</v>
      </c>
      <c r="G4" s="161" t="e">
        <f aca="true" t="shared" si="2" ref="G4:G19">K4*0.942</f>
        <v>#REF!</v>
      </c>
      <c r="H4" s="161" t="e">
        <f aca="true" t="shared" si="3" ref="H4:H19">K4*0.977</f>
        <v>#REF!</v>
      </c>
      <c r="I4" s="161" t="e">
        <f aca="true" t="shared" si="4" ref="I4:I19">K4*0.96</f>
        <v>#REF!</v>
      </c>
      <c r="J4" s="161" t="e">
        <f>K4*0.993</f>
        <v>#REF!</v>
      </c>
      <c r="K4" s="161" t="e">
        <f>'附件1-1'!#REF!*0.95</f>
        <v>#REF!</v>
      </c>
      <c r="L4" s="161" t="e">
        <f aca="true" t="shared" si="5" ref="L4:L19">K4*0.981</f>
        <v>#REF!</v>
      </c>
      <c r="M4" s="189" t="s">
        <v>9</v>
      </c>
    </row>
    <row r="5" spans="1:13" s="94" customFormat="1" ht="18" customHeight="1">
      <c r="A5" s="158"/>
      <c r="B5" s="159"/>
      <c r="C5" s="160" t="s">
        <v>10</v>
      </c>
      <c r="D5" s="160" t="s">
        <v>11</v>
      </c>
      <c r="E5" s="161" t="e">
        <f t="shared" si="0"/>
        <v>#REF!</v>
      </c>
      <c r="F5" s="161" t="e">
        <f t="shared" si="1"/>
        <v>#REF!</v>
      </c>
      <c r="G5" s="161" t="e">
        <f t="shared" si="2"/>
        <v>#REF!</v>
      </c>
      <c r="H5" s="161" t="e">
        <f t="shared" si="3"/>
        <v>#REF!</v>
      </c>
      <c r="I5" s="161" t="e">
        <f t="shared" si="4"/>
        <v>#REF!</v>
      </c>
      <c r="J5" s="161" t="e">
        <f aca="true" t="shared" si="6" ref="J5:J21">K5*0.993</f>
        <v>#REF!</v>
      </c>
      <c r="K5" s="161" t="e">
        <f>'附件1-1'!#REF!*0.95</f>
        <v>#REF!</v>
      </c>
      <c r="L5" s="161" t="e">
        <f t="shared" si="5"/>
        <v>#REF!</v>
      </c>
      <c r="M5" s="190"/>
    </row>
    <row r="6" spans="1:13" s="94" customFormat="1" ht="18" customHeight="1">
      <c r="A6" s="158"/>
      <c r="B6" s="159"/>
      <c r="C6" s="160"/>
      <c r="D6" s="160" t="s">
        <v>12</v>
      </c>
      <c r="E6" s="161" t="e">
        <f t="shared" si="0"/>
        <v>#REF!</v>
      </c>
      <c r="F6" s="161" t="e">
        <f t="shared" si="1"/>
        <v>#REF!</v>
      </c>
      <c r="G6" s="161" t="e">
        <f t="shared" si="2"/>
        <v>#REF!</v>
      </c>
      <c r="H6" s="161" t="e">
        <f t="shared" si="3"/>
        <v>#REF!</v>
      </c>
      <c r="I6" s="161" t="e">
        <f t="shared" si="4"/>
        <v>#REF!</v>
      </c>
      <c r="J6" s="161" t="e">
        <f t="shared" si="6"/>
        <v>#REF!</v>
      </c>
      <c r="K6" s="161" t="e">
        <f>'附件1-1'!#REF!*0.95</f>
        <v>#REF!</v>
      </c>
      <c r="L6" s="161" t="e">
        <f t="shared" si="5"/>
        <v>#REF!</v>
      </c>
      <c r="M6" s="190"/>
    </row>
    <row r="7" spans="1:13" s="94" customFormat="1" ht="18" customHeight="1">
      <c r="A7" s="158"/>
      <c r="B7" s="159"/>
      <c r="C7" s="160"/>
      <c r="D7" s="160" t="s">
        <v>13</v>
      </c>
      <c r="E7" s="161" t="e">
        <f t="shared" si="0"/>
        <v>#REF!</v>
      </c>
      <c r="F7" s="161" t="e">
        <f t="shared" si="1"/>
        <v>#REF!</v>
      </c>
      <c r="G7" s="161" t="e">
        <f t="shared" si="2"/>
        <v>#REF!</v>
      </c>
      <c r="H7" s="161" t="e">
        <f t="shared" si="3"/>
        <v>#REF!</v>
      </c>
      <c r="I7" s="161" t="e">
        <f t="shared" si="4"/>
        <v>#REF!</v>
      </c>
      <c r="J7" s="161" t="e">
        <f t="shared" si="6"/>
        <v>#REF!</v>
      </c>
      <c r="K7" s="161" t="e">
        <f>'附件1-1'!#REF!*0.95</f>
        <v>#REF!</v>
      </c>
      <c r="L7" s="161" t="e">
        <f t="shared" si="5"/>
        <v>#REF!</v>
      </c>
      <c r="M7" s="190"/>
    </row>
    <row r="8" spans="1:13" s="94" customFormat="1" ht="18" customHeight="1">
      <c r="A8" s="158"/>
      <c r="B8" s="162" t="s">
        <v>14</v>
      </c>
      <c r="C8" s="163" t="s">
        <v>15</v>
      </c>
      <c r="D8" s="163"/>
      <c r="E8" s="161" t="e">
        <f t="shared" si="0"/>
        <v>#REF!</v>
      </c>
      <c r="F8" s="161" t="e">
        <f t="shared" si="1"/>
        <v>#REF!</v>
      </c>
      <c r="G8" s="161" t="e">
        <f t="shared" si="2"/>
        <v>#REF!</v>
      </c>
      <c r="H8" s="161" t="e">
        <f t="shared" si="3"/>
        <v>#REF!</v>
      </c>
      <c r="I8" s="161" t="e">
        <f t="shared" si="4"/>
        <v>#REF!</v>
      </c>
      <c r="J8" s="161" t="e">
        <f t="shared" si="6"/>
        <v>#REF!</v>
      </c>
      <c r="K8" s="161" t="e">
        <f>'附件1-1'!#REF!*0.95</f>
        <v>#REF!</v>
      </c>
      <c r="L8" s="161" t="e">
        <f t="shared" si="5"/>
        <v>#REF!</v>
      </c>
      <c r="M8" s="191" t="s">
        <v>16</v>
      </c>
    </row>
    <row r="9" spans="1:13" s="94" customFormat="1" ht="18" customHeight="1">
      <c r="A9" s="158"/>
      <c r="B9" s="162"/>
      <c r="C9" s="160" t="s">
        <v>17</v>
      </c>
      <c r="D9" s="160"/>
      <c r="E9" s="161" t="e">
        <f t="shared" si="0"/>
        <v>#REF!</v>
      </c>
      <c r="F9" s="161" t="e">
        <f t="shared" si="1"/>
        <v>#REF!</v>
      </c>
      <c r="G9" s="161" t="e">
        <f t="shared" si="2"/>
        <v>#REF!</v>
      </c>
      <c r="H9" s="161" t="e">
        <f t="shared" si="3"/>
        <v>#REF!</v>
      </c>
      <c r="I9" s="161" t="e">
        <f t="shared" si="4"/>
        <v>#REF!</v>
      </c>
      <c r="J9" s="161" t="e">
        <f t="shared" si="6"/>
        <v>#REF!</v>
      </c>
      <c r="K9" s="161" t="e">
        <f>'附件1-1'!#REF!*0.95</f>
        <v>#REF!</v>
      </c>
      <c r="L9" s="161" t="e">
        <f t="shared" si="5"/>
        <v>#REF!</v>
      </c>
      <c r="M9" s="192"/>
    </row>
    <row r="10" spans="1:13" s="94" customFormat="1" ht="18" customHeight="1">
      <c r="A10" s="158"/>
      <c r="B10" s="162"/>
      <c r="C10" s="164" t="s">
        <v>18</v>
      </c>
      <c r="D10" s="164"/>
      <c r="E10" s="161" t="e">
        <f t="shared" si="0"/>
        <v>#REF!</v>
      </c>
      <c r="F10" s="161" t="e">
        <f t="shared" si="1"/>
        <v>#REF!</v>
      </c>
      <c r="G10" s="161" t="e">
        <f t="shared" si="2"/>
        <v>#REF!</v>
      </c>
      <c r="H10" s="161" t="e">
        <f t="shared" si="3"/>
        <v>#REF!</v>
      </c>
      <c r="I10" s="161" t="e">
        <f t="shared" si="4"/>
        <v>#REF!</v>
      </c>
      <c r="J10" s="161" t="e">
        <f t="shared" si="6"/>
        <v>#REF!</v>
      </c>
      <c r="K10" s="161" t="e">
        <f>'附件1-1'!#REF!*0.95</f>
        <v>#REF!</v>
      </c>
      <c r="L10" s="161" t="e">
        <f t="shared" si="5"/>
        <v>#REF!</v>
      </c>
      <c r="M10" s="192"/>
    </row>
    <row r="11" spans="1:13" s="94" customFormat="1" ht="18" customHeight="1">
      <c r="A11" s="158"/>
      <c r="B11" s="159"/>
      <c r="C11" s="160" t="s">
        <v>19</v>
      </c>
      <c r="D11" s="160"/>
      <c r="E11" s="161" t="e">
        <f t="shared" si="0"/>
        <v>#REF!</v>
      </c>
      <c r="F11" s="161" t="e">
        <f t="shared" si="1"/>
        <v>#REF!</v>
      </c>
      <c r="G11" s="161" t="e">
        <f t="shared" si="2"/>
        <v>#REF!</v>
      </c>
      <c r="H11" s="161" t="e">
        <f t="shared" si="3"/>
        <v>#REF!</v>
      </c>
      <c r="I11" s="161" t="e">
        <f t="shared" si="4"/>
        <v>#REF!</v>
      </c>
      <c r="J11" s="161" t="e">
        <f t="shared" si="6"/>
        <v>#REF!</v>
      </c>
      <c r="K11" s="161" t="e">
        <f>'附件1-1'!#REF!*0.95</f>
        <v>#REF!</v>
      </c>
      <c r="L11" s="161" t="e">
        <f t="shared" si="5"/>
        <v>#REF!</v>
      </c>
      <c r="M11" s="193" t="s">
        <v>20</v>
      </c>
    </row>
    <row r="12" spans="1:13" s="94" customFormat="1" ht="18" customHeight="1">
      <c r="A12" s="158"/>
      <c r="B12" s="165" t="s">
        <v>21</v>
      </c>
      <c r="C12" s="163" t="s">
        <v>22</v>
      </c>
      <c r="D12" s="163" t="s">
        <v>23</v>
      </c>
      <c r="E12" s="161" t="e">
        <f t="shared" si="0"/>
        <v>#REF!</v>
      </c>
      <c r="F12" s="161" t="e">
        <f t="shared" si="1"/>
        <v>#REF!</v>
      </c>
      <c r="G12" s="161" t="e">
        <f t="shared" si="2"/>
        <v>#REF!</v>
      </c>
      <c r="H12" s="161" t="e">
        <f t="shared" si="3"/>
        <v>#REF!</v>
      </c>
      <c r="I12" s="161" t="e">
        <f t="shared" si="4"/>
        <v>#REF!</v>
      </c>
      <c r="J12" s="161" t="e">
        <f t="shared" si="6"/>
        <v>#REF!</v>
      </c>
      <c r="K12" s="161" t="e">
        <f>'附件1-1'!#REF!*0.95</f>
        <v>#REF!</v>
      </c>
      <c r="L12" s="161" t="e">
        <f t="shared" si="5"/>
        <v>#REF!</v>
      </c>
      <c r="M12" s="194" t="s">
        <v>24</v>
      </c>
    </row>
    <row r="13" spans="1:13" s="94" customFormat="1" ht="18" customHeight="1">
      <c r="A13" s="158"/>
      <c r="B13" s="165"/>
      <c r="C13" s="160"/>
      <c r="D13" s="160" t="s">
        <v>25</v>
      </c>
      <c r="E13" s="161" t="e">
        <f t="shared" si="0"/>
        <v>#REF!</v>
      </c>
      <c r="F13" s="161" t="e">
        <f t="shared" si="1"/>
        <v>#REF!</v>
      </c>
      <c r="G13" s="161" t="e">
        <f t="shared" si="2"/>
        <v>#REF!</v>
      </c>
      <c r="H13" s="161" t="e">
        <f t="shared" si="3"/>
        <v>#REF!</v>
      </c>
      <c r="I13" s="161" t="e">
        <f t="shared" si="4"/>
        <v>#REF!</v>
      </c>
      <c r="J13" s="161" t="e">
        <f t="shared" si="6"/>
        <v>#REF!</v>
      </c>
      <c r="K13" s="161" t="e">
        <f>'附件1-1'!#REF!*0.95</f>
        <v>#REF!</v>
      </c>
      <c r="L13" s="161" t="e">
        <f t="shared" si="5"/>
        <v>#REF!</v>
      </c>
      <c r="M13" s="195"/>
    </row>
    <row r="14" spans="1:13" s="94" customFormat="1" ht="18" customHeight="1">
      <c r="A14" s="158"/>
      <c r="B14" s="165"/>
      <c r="C14" s="160" t="s">
        <v>26</v>
      </c>
      <c r="D14" s="160"/>
      <c r="E14" s="161" t="e">
        <f t="shared" si="0"/>
        <v>#REF!</v>
      </c>
      <c r="F14" s="161" t="e">
        <f t="shared" si="1"/>
        <v>#REF!</v>
      </c>
      <c r="G14" s="161" t="e">
        <f t="shared" si="2"/>
        <v>#REF!</v>
      </c>
      <c r="H14" s="161" t="e">
        <f t="shared" si="3"/>
        <v>#REF!</v>
      </c>
      <c r="I14" s="161" t="e">
        <f t="shared" si="4"/>
        <v>#REF!</v>
      </c>
      <c r="J14" s="161" t="e">
        <f t="shared" si="6"/>
        <v>#REF!</v>
      </c>
      <c r="K14" s="161" t="e">
        <f>'附件1-1'!#REF!*0.95</f>
        <v>#REF!</v>
      </c>
      <c r="L14" s="161" t="e">
        <f t="shared" si="5"/>
        <v>#REF!</v>
      </c>
      <c r="M14" s="195"/>
    </row>
    <row r="15" spans="1:13" s="94" customFormat="1" ht="18" customHeight="1">
      <c r="A15" s="158"/>
      <c r="B15" s="165"/>
      <c r="C15" s="160" t="s">
        <v>27</v>
      </c>
      <c r="D15" s="160"/>
      <c r="E15" s="161" t="e">
        <f t="shared" si="0"/>
        <v>#REF!</v>
      </c>
      <c r="F15" s="161" t="e">
        <f t="shared" si="1"/>
        <v>#REF!</v>
      </c>
      <c r="G15" s="161" t="e">
        <f t="shared" si="2"/>
        <v>#REF!</v>
      </c>
      <c r="H15" s="161" t="e">
        <f t="shared" si="3"/>
        <v>#REF!</v>
      </c>
      <c r="I15" s="161" t="e">
        <f t="shared" si="4"/>
        <v>#REF!</v>
      </c>
      <c r="J15" s="161" t="e">
        <f t="shared" si="6"/>
        <v>#REF!</v>
      </c>
      <c r="K15" s="161" t="e">
        <f>'附件1-1'!#REF!*0.95</f>
        <v>#REF!</v>
      </c>
      <c r="L15" s="161" t="e">
        <f t="shared" si="5"/>
        <v>#REF!</v>
      </c>
      <c r="M15" s="195"/>
    </row>
    <row r="16" spans="1:13" s="94" customFormat="1" ht="18" customHeight="1">
      <c r="A16" s="158"/>
      <c r="B16" s="165"/>
      <c r="C16" s="160" t="s">
        <v>28</v>
      </c>
      <c r="D16" s="160" t="s">
        <v>29</v>
      </c>
      <c r="E16" s="161" t="e">
        <f t="shared" si="0"/>
        <v>#REF!</v>
      </c>
      <c r="F16" s="161" t="e">
        <f t="shared" si="1"/>
        <v>#REF!</v>
      </c>
      <c r="G16" s="161" t="e">
        <f t="shared" si="2"/>
        <v>#REF!</v>
      </c>
      <c r="H16" s="161" t="e">
        <f t="shared" si="3"/>
        <v>#REF!</v>
      </c>
      <c r="I16" s="161" t="e">
        <f t="shared" si="4"/>
        <v>#REF!</v>
      </c>
      <c r="J16" s="161" t="e">
        <f t="shared" si="6"/>
        <v>#REF!</v>
      </c>
      <c r="K16" s="161" t="e">
        <f>'附件1-1'!#REF!*0.95</f>
        <v>#REF!</v>
      </c>
      <c r="L16" s="161" t="e">
        <f t="shared" si="5"/>
        <v>#REF!</v>
      </c>
      <c r="M16" s="195"/>
    </row>
    <row r="17" spans="1:13" s="94" customFormat="1" ht="18" customHeight="1">
      <c r="A17" s="158"/>
      <c r="B17" s="165"/>
      <c r="C17" s="160"/>
      <c r="D17" s="160" t="s">
        <v>30</v>
      </c>
      <c r="E17" s="166" t="e">
        <f t="shared" si="0"/>
        <v>#REF!</v>
      </c>
      <c r="F17" s="166" t="e">
        <f t="shared" si="1"/>
        <v>#REF!</v>
      </c>
      <c r="G17" s="166" t="e">
        <f t="shared" si="2"/>
        <v>#REF!</v>
      </c>
      <c r="H17" s="166" t="e">
        <f t="shared" si="3"/>
        <v>#REF!</v>
      </c>
      <c r="I17" s="166" t="e">
        <f t="shared" si="4"/>
        <v>#REF!</v>
      </c>
      <c r="J17" s="166" t="e">
        <f t="shared" si="6"/>
        <v>#REF!</v>
      </c>
      <c r="K17" s="166" t="e">
        <f>'附件1-1'!#REF!*0.95</f>
        <v>#REF!</v>
      </c>
      <c r="L17" s="166" t="e">
        <f t="shared" si="5"/>
        <v>#REF!</v>
      </c>
      <c r="M17" s="195"/>
    </row>
    <row r="18" spans="1:13" s="94" customFormat="1" ht="18" customHeight="1">
      <c r="A18" s="158"/>
      <c r="B18" s="165"/>
      <c r="C18" s="160"/>
      <c r="D18" s="160" t="s">
        <v>31</v>
      </c>
      <c r="E18" s="166" t="e">
        <f t="shared" si="0"/>
        <v>#REF!</v>
      </c>
      <c r="F18" s="166" t="e">
        <f t="shared" si="1"/>
        <v>#REF!</v>
      </c>
      <c r="G18" s="166" t="e">
        <f t="shared" si="2"/>
        <v>#REF!</v>
      </c>
      <c r="H18" s="166" t="e">
        <f t="shared" si="3"/>
        <v>#REF!</v>
      </c>
      <c r="I18" s="166" t="e">
        <f t="shared" si="4"/>
        <v>#REF!</v>
      </c>
      <c r="J18" s="166" t="e">
        <f t="shared" si="6"/>
        <v>#REF!</v>
      </c>
      <c r="K18" s="166" t="e">
        <f>'附件1-1'!#REF!*0.95</f>
        <v>#REF!</v>
      </c>
      <c r="L18" s="166" t="e">
        <f t="shared" si="5"/>
        <v>#REF!</v>
      </c>
      <c r="M18" s="195"/>
    </row>
    <row r="19" spans="1:13" s="94" customFormat="1" ht="18" customHeight="1">
      <c r="A19" s="158"/>
      <c r="B19" s="165"/>
      <c r="C19" s="160"/>
      <c r="D19" s="160" t="s">
        <v>32</v>
      </c>
      <c r="E19" s="167" t="e">
        <f t="shared" si="0"/>
        <v>#REF!</v>
      </c>
      <c r="F19" s="167" t="e">
        <f t="shared" si="1"/>
        <v>#REF!</v>
      </c>
      <c r="G19" s="167" t="e">
        <f t="shared" si="2"/>
        <v>#REF!</v>
      </c>
      <c r="H19" s="167" t="e">
        <f t="shared" si="3"/>
        <v>#REF!</v>
      </c>
      <c r="I19" s="167" t="e">
        <f t="shared" si="4"/>
        <v>#REF!</v>
      </c>
      <c r="J19" s="167" t="e">
        <f t="shared" si="6"/>
        <v>#REF!</v>
      </c>
      <c r="K19" s="167" t="e">
        <f>'附件1-1'!#REF!*0.95</f>
        <v>#REF!</v>
      </c>
      <c r="L19" s="167" t="e">
        <f t="shared" si="5"/>
        <v>#REF!</v>
      </c>
      <c r="M19" s="195"/>
    </row>
    <row r="20" spans="1:13" s="94" customFormat="1" ht="18" customHeight="1">
      <c r="A20" s="158"/>
      <c r="B20" s="165"/>
      <c r="C20" s="160"/>
      <c r="D20" s="168" t="s">
        <v>33</v>
      </c>
      <c r="E20" s="166" t="e">
        <f aca="true" t="shared" si="7" ref="E19:E38">K20*0.888</f>
        <v>#REF!</v>
      </c>
      <c r="F20" s="166" t="e">
        <f aca="true" t="shared" si="8" ref="F19:F38">K20*0.895</f>
        <v>#REF!</v>
      </c>
      <c r="G20" s="166" t="e">
        <f aca="true" t="shared" si="9" ref="G19:G38">K20*0.942</f>
        <v>#REF!</v>
      </c>
      <c r="H20" s="166" t="e">
        <f aca="true" t="shared" si="10" ref="H19:H38">K20*0.977</f>
        <v>#REF!</v>
      </c>
      <c r="I20" s="166" t="e">
        <f aca="true" t="shared" si="11" ref="I19:I38">K20*0.96</f>
        <v>#REF!</v>
      </c>
      <c r="J20" s="166" t="e">
        <f aca="true" t="shared" si="12" ref="J19:J22">K20*0.993</f>
        <v>#REF!</v>
      </c>
      <c r="K20" s="166" t="e">
        <f>'附件1-1'!#REF!*0.95</f>
        <v>#REF!</v>
      </c>
      <c r="L20" s="166" t="e">
        <f aca="true" t="shared" si="13" ref="L19:L38">K20*0.981</f>
        <v>#REF!</v>
      </c>
      <c r="M20" s="195"/>
    </row>
    <row r="21" spans="1:13" s="94" customFormat="1" ht="18" customHeight="1">
      <c r="A21" s="158"/>
      <c r="B21" s="165"/>
      <c r="C21" s="160"/>
      <c r="D21" s="168" t="s">
        <v>34</v>
      </c>
      <c r="E21" s="161" t="e">
        <f t="shared" si="7"/>
        <v>#REF!</v>
      </c>
      <c r="F21" s="161" t="e">
        <f t="shared" si="8"/>
        <v>#REF!</v>
      </c>
      <c r="G21" s="161" t="e">
        <f t="shared" si="9"/>
        <v>#REF!</v>
      </c>
      <c r="H21" s="161" t="e">
        <f t="shared" si="10"/>
        <v>#REF!</v>
      </c>
      <c r="I21" s="161" t="e">
        <f t="shared" si="11"/>
        <v>#REF!</v>
      </c>
      <c r="J21" s="161" t="e">
        <f t="shared" si="12"/>
        <v>#REF!</v>
      </c>
      <c r="K21" s="161" t="e">
        <f>'附件1-1'!#REF!*0.95</f>
        <v>#REF!</v>
      </c>
      <c r="L21" s="161" t="e">
        <f t="shared" si="13"/>
        <v>#REF!</v>
      </c>
      <c r="M21" s="195"/>
    </row>
    <row r="22" spans="1:13" s="94" customFormat="1" ht="18" customHeight="1">
      <c r="A22" s="158"/>
      <c r="B22" s="165"/>
      <c r="C22" s="160" t="s">
        <v>35</v>
      </c>
      <c r="D22" s="160" t="s">
        <v>29</v>
      </c>
      <c r="E22" s="161" t="e">
        <f t="shared" si="7"/>
        <v>#REF!</v>
      </c>
      <c r="F22" s="161" t="e">
        <f t="shared" si="8"/>
        <v>#REF!</v>
      </c>
      <c r="G22" s="161" t="e">
        <f t="shared" si="9"/>
        <v>#REF!</v>
      </c>
      <c r="H22" s="161" t="e">
        <f t="shared" si="10"/>
        <v>#REF!</v>
      </c>
      <c r="I22" s="161" t="e">
        <f t="shared" si="11"/>
        <v>#REF!</v>
      </c>
      <c r="J22" s="161" t="e">
        <f t="shared" si="12"/>
        <v>#REF!</v>
      </c>
      <c r="K22" s="161" t="e">
        <f>'附件1-1'!#REF!*0.95</f>
        <v>#REF!</v>
      </c>
      <c r="L22" s="161" t="e">
        <f t="shared" si="13"/>
        <v>#REF!</v>
      </c>
      <c r="M22" s="196" t="s">
        <v>36</v>
      </c>
    </row>
    <row r="23" spans="1:13" s="94" customFormat="1" ht="18" customHeight="1">
      <c r="A23" s="158"/>
      <c r="B23" s="165"/>
      <c r="C23" s="160"/>
      <c r="D23" s="160" t="s">
        <v>37</v>
      </c>
      <c r="E23" s="166" t="e">
        <f t="shared" si="7"/>
        <v>#REF!</v>
      </c>
      <c r="F23" s="166" t="e">
        <f t="shared" si="8"/>
        <v>#REF!</v>
      </c>
      <c r="G23" s="166" t="e">
        <f t="shared" si="9"/>
        <v>#REF!</v>
      </c>
      <c r="H23" s="166" t="e">
        <f t="shared" si="10"/>
        <v>#REF!</v>
      </c>
      <c r="I23" s="166" t="e">
        <f t="shared" si="11"/>
        <v>#REF!</v>
      </c>
      <c r="J23" s="166" t="e">
        <f aca="true" t="shared" si="14" ref="J23:J27">K23*0.993</f>
        <v>#REF!</v>
      </c>
      <c r="K23" s="166" t="e">
        <f>'附件1-1'!#REF!*0.95</f>
        <v>#REF!</v>
      </c>
      <c r="L23" s="166" t="e">
        <f t="shared" si="13"/>
        <v>#REF!</v>
      </c>
      <c r="M23" s="197"/>
    </row>
    <row r="24" spans="1:13" s="94" customFormat="1" ht="18" customHeight="1">
      <c r="A24" s="158"/>
      <c r="B24" s="165"/>
      <c r="C24" s="160"/>
      <c r="D24" s="160" t="s">
        <v>38</v>
      </c>
      <c r="E24" s="166" t="e">
        <f t="shared" si="7"/>
        <v>#REF!</v>
      </c>
      <c r="F24" s="166" t="e">
        <f t="shared" si="8"/>
        <v>#REF!</v>
      </c>
      <c r="G24" s="166" t="e">
        <f t="shared" si="9"/>
        <v>#REF!</v>
      </c>
      <c r="H24" s="166" t="e">
        <f t="shared" si="10"/>
        <v>#REF!</v>
      </c>
      <c r="I24" s="166" t="e">
        <f t="shared" si="11"/>
        <v>#REF!</v>
      </c>
      <c r="J24" s="166" t="e">
        <f t="shared" si="14"/>
        <v>#REF!</v>
      </c>
      <c r="K24" s="166" t="e">
        <f>'附件1-1'!#REF!*0.95</f>
        <v>#REF!</v>
      </c>
      <c r="L24" s="166" t="e">
        <f t="shared" si="13"/>
        <v>#REF!</v>
      </c>
      <c r="M24" s="197"/>
    </row>
    <row r="25" spans="1:13" s="94" customFormat="1" ht="18" customHeight="1">
      <c r="A25" s="158"/>
      <c r="B25" s="165"/>
      <c r="C25" s="160"/>
      <c r="D25" s="169" t="s">
        <v>39</v>
      </c>
      <c r="E25" s="166" t="e">
        <f t="shared" si="7"/>
        <v>#REF!</v>
      </c>
      <c r="F25" s="166" t="e">
        <f t="shared" si="8"/>
        <v>#REF!</v>
      </c>
      <c r="G25" s="166" t="e">
        <f t="shared" si="9"/>
        <v>#REF!</v>
      </c>
      <c r="H25" s="166" t="e">
        <f t="shared" si="10"/>
        <v>#REF!</v>
      </c>
      <c r="I25" s="166" t="e">
        <f t="shared" si="11"/>
        <v>#REF!</v>
      </c>
      <c r="J25" s="166" t="e">
        <f t="shared" si="14"/>
        <v>#REF!</v>
      </c>
      <c r="K25" s="166" t="e">
        <f>'附件1-1'!#REF!*0.95</f>
        <v>#REF!</v>
      </c>
      <c r="L25" s="166" t="e">
        <f t="shared" si="13"/>
        <v>#REF!</v>
      </c>
      <c r="M25" s="197"/>
    </row>
    <row r="26" spans="1:13" s="94" customFormat="1" ht="18" customHeight="1">
      <c r="A26" s="158"/>
      <c r="B26" s="165"/>
      <c r="C26" s="160"/>
      <c r="D26" s="168" t="s">
        <v>34</v>
      </c>
      <c r="E26" s="161" t="e">
        <f t="shared" si="7"/>
        <v>#REF!</v>
      </c>
      <c r="F26" s="161" t="e">
        <f t="shared" si="8"/>
        <v>#REF!</v>
      </c>
      <c r="G26" s="161" t="e">
        <f t="shared" si="9"/>
        <v>#REF!</v>
      </c>
      <c r="H26" s="161" t="e">
        <f t="shared" si="10"/>
        <v>#REF!</v>
      </c>
      <c r="I26" s="161" t="e">
        <f t="shared" si="11"/>
        <v>#REF!</v>
      </c>
      <c r="J26" s="161" t="e">
        <f t="shared" si="14"/>
        <v>#REF!</v>
      </c>
      <c r="K26" s="161" t="e">
        <f>'附件1-1'!#REF!*0.95</f>
        <v>#REF!</v>
      </c>
      <c r="L26" s="161" t="e">
        <f t="shared" si="13"/>
        <v>#REF!</v>
      </c>
      <c r="M26" s="197"/>
    </row>
    <row r="27" spans="1:13" s="94" customFormat="1" ht="63.75" customHeight="1">
      <c r="A27" s="158"/>
      <c r="B27" s="162" t="s">
        <v>40</v>
      </c>
      <c r="C27" s="170" t="s">
        <v>41</v>
      </c>
      <c r="D27" s="171"/>
      <c r="E27" s="161">
        <f t="shared" si="7"/>
        <v>710.4</v>
      </c>
      <c r="F27" s="161">
        <f t="shared" si="8"/>
        <v>716</v>
      </c>
      <c r="G27" s="161">
        <f t="shared" si="9"/>
        <v>753.5999999999999</v>
      </c>
      <c r="H27" s="161">
        <f t="shared" si="10"/>
        <v>781.6</v>
      </c>
      <c r="I27" s="161">
        <f t="shared" si="11"/>
        <v>768</v>
      </c>
      <c r="J27" s="161">
        <f t="shared" si="14"/>
        <v>794.4</v>
      </c>
      <c r="K27" s="198">
        <v>800</v>
      </c>
      <c r="L27" s="161">
        <f t="shared" si="13"/>
        <v>784.8</v>
      </c>
      <c r="M27" s="199" t="s">
        <v>42</v>
      </c>
    </row>
    <row r="28" spans="1:13" s="94" customFormat="1" ht="18" customHeight="1">
      <c r="A28" s="158"/>
      <c r="B28" s="162"/>
      <c r="C28" s="172" t="s">
        <v>43</v>
      </c>
      <c r="D28" s="173" t="s">
        <v>44</v>
      </c>
      <c r="E28" s="161" t="e">
        <f t="shared" si="7"/>
        <v>#REF!</v>
      </c>
      <c r="F28" s="161" t="e">
        <f t="shared" si="8"/>
        <v>#REF!</v>
      </c>
      <c r="G28" s="161" t="e">
        <f t="shared" si="9"/>
        <v>#REF!</v>
      </c>
      <c r="H28" s="161" t="e">
        <f t="shared" si="10"/>
        <v>#REF!</v>
      </c>
      <c r="I28" s="161" t="e">
        <f t="shared" si="11"/>
        <v>#REF!</v>
      </c>
      <c r="J28" s="161" t="e">
        <f aca="true" t="shared" si="15" ref="J28:J38">K28*0.993</f>
        <v>#REF!</v>
      </c>
      <c r="K28" s="161" t="e">
        <f>'附件1-1'!#REF!*0.95</f>
        <v>#REF!</v>
      </c>
      <c r="L28" s="161" t="e">
        <f t="shared" si="13"/>
        <v>#REF!</v>
      </c>
      <c r="M28" s="200" t="s">
        <v>45</v>
      </c>
    </row>
    <row r="29" spans="1:13" s="94" customFormat="1" ht="18" customHeight="1">
      <c r="A29" s="158"/>
      <c r="B29" s="174"/>
      <c r="C29" s="175"/>
      <c r="D29" s="164" t="s">
        <v>46</v>
      </c>
      <c r="E29" s="161" t="e">
        <f t="shared" si="7"/>
        <v>#REF!</v>
      </c>
      <c r="F29" s="161" t="e">
        <f t="shared" si="8"/>
        <v>#REF!</v>
      </c>
      <c r="G29" s="161" t="e">
        <f t="shared" si="9"/>
        <v>#REF!</v>
      </c>
      <c r="H29" s="161" t="e">
        <f t="shared" si="10"/>
        <v>#REF!</v>
      </c>
      <c r="I29" s="161" t="e">
        <f t="shared" si="11"/>
        <v>#REF!</v>
      </c>
      <c r="J29" s="161" t="e">
        <f t="shared" si="15"/>
        <v>#REF!</v>
      </c>
      <c r="K29" s="161" t="e">
        <f>'附件1-1'!#REF!*0.95</f>
        <v>#REF!</v>
      </c>
      <c r="L29" s="161" t="e">
        <f t="shared" si="13"/>
        <v>#REF!</v>
      </c>
      <c r="M29" s="201"/>
    </row>
    <row r="30" spans="1:13" s="94" customFormat="1" ht="21.75" customHeight="1">
      <c r="A30" s="176"/>
      <c r="B30" s="177" t="s">
        <v>47</v>
      </c>
      <c r="C30" s="177"/>
      <c r="D30" s="177"/>
      <c r="E30" s="161" t="e">
        <f t="shared" si="7"/>
        <v>#REF!</v>
      </c>
      <c r="F30" s="161" t="e">
        <f t="shared" si="8"/>
        <v>#REF!</v>
      </c>
      <c r="G30" s="161" t="e">
        <f t="shared" si="9"/>
        <v>#REF!</v>
      </c>
      <c r="H30" s="161" t="e">
        <f t="shared" si="10"/>
        <v>#REF!</v>
      </c>
      <c r="I30" s="161" t="e">
        <f t="shared" si="11"/>
        <v>#REF!</v>
      </c>
      <c r="J30" s="161" t="e">
        <f t="shared" si="15"/>
        <v>#REF!</v>
      </c>
      <c r="K30" s="161" t="e">
        <f>'附件1-1'!#REF!*0.95</f>
        <v>#REF!</v>
      </c>
      <c r="L30" s="161" t="e">
        <f t="shared" si="13"/>
        <v>#REF!</v>
      </c>
      <c r="M30" s="202" t="s">
        <v>48</v>
      </c>
    </row>
    <row r="31" spans="1:13" s="94" customFormat="1" ht="18.75" customHeight="1">
      <c r="A31" s="158" t="s">
        <v>49</v>
      </c>
      <c r="B31" s="178" t="s">
        <v>50</v>
      </c>
      <c r="C31" s="179" t="s">
        <v>51</v>
      </c>
      <c r="D31" s="180" t="s">
        <v>52</v>
      </c>
      <c r="E31" s="161" t="e">
        <f t="shared" si="7"/>
        <v>#REF!</v>
      </c>
      <c r="F31" s="161" t="e">
        <f t="shared" si="8"/>
        <v>#REF!</v>
      </c>
      <c r="G31" s="161" t="e">
        <f t="shared" si="9"/>
        <v>#REF!</v>
      </c>
      <c r="H31" s="161" t="e">
        <f t="shared" si="10"/>
        <v>#REF!</v>
      </c>
      <c r="I31" s="161" t="e">
        <f t="shared" si="11"/>
        <v>#REF!</v>
      </c>
      <c r="J31" s="161" t="e">
        <f t="shared" si="15"/>
        <v>#REF!</v>
      </c>
      <c r="K31" s="161" t="e">
        <f>'附件1-1'!#REF!*0.95</f>
        <v>#REF!</v>
      </c>
      <c r="L31" s="161" t="e">
        <f t="shared" si="13"/>
        <v>#REF!</v>
      </c>
      <c r="M31" s="203" t="s">
        <v>53</v>
      </c>
    </row>
    <row r="32" spans="1:13" s="94" customFormat="1" ht="18.75" customHeight="1">
      <c r="A32" s="158"/>
      <c r="B32" s="181"/>
      <c r="C32" s="180"/>
      <c r="D32" s="180" t="s">
        <v>54</v>
      </c>
      <c r="E32" s="161" t="e">
        <f t="shared" si="7"/>
        <v>#REF!</v>
      </c>
      <c r="F32" s="161" t="e">
        <f t="shared" si="8"/>
        <v>#REF!</v>
      </c>
      <c r="G32" s="161" t="e">
        <f t="shared" si="9"/>
        <v>#REF!</v>
      </c>
      <c r="H32" s="161" t="e">
        <f t="shared" si="10"/>
        <v>#REF!</v>
      </c>
      <c r="I32" s="161" t="e">
        <f t="shared" si="11"/>
        <v>#REF!</v>
      </c>
      <c r="J32" s="161" t="e">
        <f t="shared" si="15"/>
        <v>#REF!</v>
      </c>
      <c r="K32" s="161" t="e">
        <f>'附件1-1'!#REF!*0.95</f>
        <v>#REF!</v>
      </c>
      <c r="L32" s="161" t="e">
        <f t="shared" si="13"/>
        <v>#REF!</v>
      </c>
      <c r="M32" s="204"/>
    </row>
    <row r="33" spans="1:13" s="94" customFormat="1" ht="18.75" customHeight="1">
      <c r="A33" s="158"/>
      <c r="B33" s="159"/>
      <c r="C33" s="182" t="s">
        <v>55</v>
      </c>
      <c r="D33" s="182"/>
      <c r="E33" s="161" t="e">
        <f t="shared" si="7"/>
        <v>#REF!</v>
      </c>
      <c r="F33" s="161" t="e">
        <f t="shared" si="8"/>
        <v>#REF!</v>
      </c>
      <c r="G33" s="161" t="e">
        <f t="shared" si="9"/>
        <v>#REF!</v>
      </c>
      <c r="H33" s="161" t="e">
        <f t="shared" si="10"/>
        <v>#REF!</v>
      </c>
      <c r="I33" s="161" t="e">
        <f t="shared" si="11"/>
        <v>#REF!</v>
      </c>
      <c r="J33" s="161" t="e">
        <f t="shared" si="15"/>
        <v>#REF!</v>
      </c>
      <c r="K33" s="161" t="e">
        <f>'附件1-1'!#REF!*0.95</f>
        <v>#REF!</v>
      </c>
      <c r="L33" s="161" t="e">
        <f t="shared" si="13"/>
        <v>#REF!</v>
      </c>
      <c r="M33" s="204"/>
    </row>
    <row r="34" spans="1:13" s="94" customFormat="1" ht="18.75" customHeight="1">
      <c r="A34" s="158"/>
      <c r="B34" s="159"/>
      <c r="C34" s="168" t="s">
        <v>56</v>
      </c>
      <c r="D34" s="168"/>
      <c r="E34" s="161" t="e">
        <f t="shared" si="7"/>
        <v>#REF!</v>
      </c>
      <c r="F34" s="161" t="e">
        <f t="shared" si="8"/>
        <v>#REF!</v>
      </c>
      <c r="G34" s="161" t="e">
        <f t="shared" si="9"/>
        <v>#REF!</v>
      </c>
      <c r="H34" s="161" t="e">
        <f t="shared" si="10"/>
        <v>#REF!</v>
      </c>
      <c r="I34" s="161" t="e">
        <f t="shared" si="11"/>
        <v>#REF!</v>
      </c>
      <c r="J34" s="161" t="e">
        <f t="shared" si="15"/>
        <v>#REF!</v>
      </c>
      <c r="K34" s="161" t="e">
        <f>'附件1-1'!#REF!*0.95</f>
        <v>#REF!</v>
      </c>
      <c r="L34" s="161" t="e">
        <f t="shared" si="13"/>
        <v>#REF!</v>
      </c>
      <c r="M34" s="205"/>
    </row>
    <row r="35" spans="1:13" s="94" customFormat="1" ht="27" customHeight="1">
      <c r="A35" s="158"/>
      <c r="B35" s="159"/>
      <c r="C35" s="183" t="s">
        <v>57</v>
      </c>
      <c r="D35" s="184"/>
      <c r="E35" s="161">
        <f t="shared" si="7"/>
        <v>79.92</v>
      </c>
      <c r="F35" s="161">
        <f t="shared" si="8"/>
        <v>80.55</v>
      </c>
      <c r="G35" s="161">
        <f t="shared" si="9"/>
        <v>84.78</v>
      </c>
      <c r="H35" s="161">
        <f t="shared" si="10"/>
        <v>87.92999999999999</v>
      </c>
      <c r="I35" s="161">
        <f t="shared" si="11"/>
        <v>86.39999999999999</v>
      </c>
      <c r="J35" s="161">
        <f t="shared" si="15"/>
        <v>89.37</v>
      </c>
      <c r="K35" s="206">
        <v>90</v>
      </c>
      <c r="L35" s="161">
        <f t="shared" si="13"/>
        <v>88.28999999999999</v>
      </c>
      <c r="M35" s="207" t="s">
        <v>58</v>
      </c>
    </row>
    <row r="36" spans="1:13" s="94" customFormat="1" ht="19.5" customHeight="1">
      <c r="A36" s="158"/>
      <c r="B36" s="185" t="s">
        <v>59</v>
      </c>
      <c r="C36" s="186" t="s">
        <v>60</v>
      </c>
      <c r="D36" s="160" t="s">
        <v>61</v>
      </c>
      <c r="E36" s="161" t="e">
        <f t="shared" si="7"/>
        <v>#REF!</v>
      </c>
      <c r="F36" s="161" t="e">
        <f t="shared" si="8"/>
        <v>#REF!</v>
      </c>
      <c r="G36" s="161" t="e">
        <f t="shared" si="9"/>
        <v>#REF!</v>
      </c>
      <c r="H36" s="161" t="e">
        <f t="shared" si="10"/>
        <v>#REF!</v>
      </c>
      <c r="I36" s="161" t="e">
        <f t="shared" si="11"/>
        <v>#REF!</v>
      </c>
      <c r="J36" s="161" t="e">
        <f t="shared" si="15"/>
        <v>#REF!</v>
      </c>
      <c r="K36" s="161" t="e">
        <f>'附件1-1'!#REF!*0.95</f>
        <v>#REF!</v>
      </c>
      <c r="L36" s="161" t="e">
        <f t="shared" si="13"/>
        <v>#REF!</v>
      </c>
      <c r="M36" s="208" t="s">
        <v>62</v>
      </c>
    </row>
    <row r="37" spans="1:13" s="94" customFormat="1" ht="19.5" customHeight="1">
      <c r="A37" s="158"/>
      <c r="B37" s="185"/>
      <c r="C37" s="160"/>
      <c r="D37" s="160" t="s">
        <v>63</v>
      </c>
      <c r="E37" s="161" t="e">
        <f t="shared" si="7"/>
        <v>#REF!</v>
      </c>
      <c r="F37" s="161" t="e">
        <f t="shared" si="8"/>
        <v>#REF!</v>
      </c>
      <c r="G37" s="161" t="e">
        <f t="shared" si="9"/>
        <v>#REF!</v>
      </c>
      <c r="H37" s="161" t="e">
        <f t="shared" si="10"/>
        <v>#REF!</v>
      </c>
      <c r="I37" s="161" t="e">
        <f t="shared" si="11"/>
        <v>#REF!</v>
      </c>
      <c r="J37" s="161" t="e">
        <f t="shared" si="15"/>
        <v>#REF!</v>
      </c>
      <c r="K37" s="161" t="e">
        <f>'附件1-1'!#REF!*0.95</f>
        <v>#REF!</v>
      </c>
      <c r="L37" s="161" t="e">
        <f t="shared" si="13"/>
        <v>#REF!</v>
      </c>
      <c r="M37" s="208"/>
    </row>
    <row r="38" spans="1:13" s="94" customFormat="1" ht="19.5" customHeight="1">
      <c r="A38" s="158"/>
      <c r="B38" s="185"/>
      <c r="C38" s="177" t="s">
        <v>64</v>
      </c>
      <c r="D38" s="177"/>
      <c r="E38" s="161" t="e">
        <f t="shared" si="7"/>
        <v>#REF!</v>
      </c>
      <c r="F38" s="161" t="e">
        <f t="shared" si="8"/>
        <v>#REF!</v>
      </c>
      <c r="G38" s="161" t="e">
        <f t="shared" si="9"/>
        <v>#REF!</v>
      </c>
      <c r="H38" s="161" t="e">
        <f t="shared" si="10"/>
        <v>#REF!</v>
      </c>
      <c r="I38" s="161" t="e">
        <f t="shared" si="11"/>
        <v>#REF!</v>
      </c>
      <c r="J38" s="161" t="e">
        <f t="shared" si="15"/>
        <v>#REF!</v>
      </c>
      <c r="K38" s="161" t="e">
        <f>'附件1-1'!#REF!*0.95</f>
        <v>#REF!</v>
      </c>
      <c r="L38" s="161" t="e">
        <f t="shared" si="13"/>
        <v>#REF!</v>
      </c>
      <c r="M38" s="209" t="s">
        <v>65</v>
      </c>
    </row>
    <row r="41" spans="5:11" ht="20.25">
      <c r="E41" s="152"/>
      <c r="F41" s="152"/>
      <c r="G41" s="152"/>
      <c r="H41" s="152"/>
      <c r="I41" s="152"/>
      <c r="J41" s="152"/>
      <c r="K41" s="15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0"/>
  <sheetViews>
    <sheetView tabSelected="1" zoomScaleSheetLayoutView="100" workbookViewId="0" topLeftCell="A1">
      <pane xSplit="4" ySplit="4" topLeftCell="E5" activePane="bottomRight" state="frozen"/>
      <selection pane="bottomRight" activeCell="B30" sqref="A30:IV30"/>
    </sheetView>
  </sheetViews>
  <sheetFormatPr defaultColWidth="9.00390625" defaultRowHeight="14.25"/>
  <cols>
    <col min="1" max="1" width="9.50390625" style="95" customWidth="1"/>
    <col min="2" max="2" width="7.00390625" style="96" customWidth="1"/>
    <col min="3" max="3" width="6.25390625" style="96" customWidth="1"/>
    <col min="4" max="4" width="24.125" style="96" customWidth="1"/>
    <col min="5" max="5" width="15.25390625" style="95" customWidth="1"/>
    <col min="6" max="6" width="57.375" style="97" customWidth="1"/>
    <col min="7" max="182" width="9.00390625" style="95" customWidth="1"/>
  </cols>
  <sheetData>
    <row r="1" spans="1:2" ht="21.75" customHeight="1">
      <c r="A1" s="98" t="s">
        <v>66</v>
      </c>
      <c r="B1" s="98"/>
    </row>
    <row r="2" spans="1:189" s="92" customFormat="1" ht="33" customHeight="1">
      <c r="A2" s="99" t="s">
        <v>67</v>
      </c>
      <c r="B2" s="99"/>
      <c r="C2" s="99"/>
      <c r="D2" s="99"/>
      <c r="E2" s="99"/>
      <c r="F2" s="99"/>
      <c r="GA2"/>
      <c r="GB2"/>
      <c r="GC2"/>
      <c r="GD2"/>
      <c r="GE2"/>
      <c r="GF2"/>
      <c r="GG2"/>
    </row>
    <row r="3" spans="1:6" s="93" customFormat="1" ht="14.25">
      <c r="A3" s="100" t="s">
        <v>2</v>
      </c>
      <c r="B3" s="101" t="s">
        <v>68</v>
      </c>
      <c r="C3" s="100"/>
      <c r="D3" s="100"/>
      <c r="E3" s="102" t="s">
        <v>69</v>
      </c>
      <c r="F3" s="103" t="s">
        <v>5</v>
      </c>
    </row>
    <row r="4" spans="1:6" s="93" customFormat="1" ht="14.25">
      <c r="A4" s="100"/>
      <c r="B4" s="101"/>
      <c r="C4" s="104"/>
      <c r="D4" s="105"/>
      <c r="E4" s="106"/>
      <c r="F4" s="107"/>
    </row>
    <row r="5" spans="1:6" s="94" customFormat="1" ht="28.5" customHeight="1">
      <c r="A5" s="108" t="s">
        <v>6</v>
      </c>
      <c r="B5" s="109" t="s">
        <v>7</v>
      </c>
      <c r="C5" s="110" t="s">
        <v>8</v>
      </c>
      <c r="D5" s="111"/>
      <c r="E5" s="112">
        <v>123</v>
      </c>
      <c r="F5" s="113" t="s">
        <v>70</v>
      </c>
    </row>
    <row r="6" spans="1:6" s="94" customFormat="1" ht="28.5" customHeight="1">
      <c r="A6" s="108"/>
      <c r="B6" s="109"/>
      <c r="C6" s="110" t="s">
        <v>10</v>
      </c>
      <c r="D6" s="111" t="s">
        <v>11</v>
      </c>
      <c r="E6" s="112">
        <v>157</v>
      </c>
      <c r="F6" s="114"/>
    </row>
    <row r="7" spans="1:6" s="94" customFormat="1" ht="28.5" customHeight="1">
      <c r="A7" s="108"/>
      <c r="B7" s="109"/>
      <c r="C7" s="110"/>
      <c r="D7" s="111" t="s">
        <v>12</v>
      </c>
      <c r="E7" s="112">
        <v>161</v>
      </c>
      <c r="F7" s="114"/>
    </row>
    <row r="8" spans="1:6" s="94" customFormat="1" ht="28.5" customHeight="1">
      <c r="A8" s="108"/>
      <c r="B8" s="109"/>
      <c r="C8" s="110"/>
      <c r="D8" s="111" t="s">
        <v>13</v>
      </c>
      <c r="E8" s="112">
        <v>217</v>
      </c>
      <c r="F8" s="114"/>
    </row>
    <row r="9" spans="1:6" s="94" customFormat="1" ht="27.75" customHeight="1">
      <c r="A9" s="108"/>
      <c r="B9" s="115" t="s">
        <v>14</v>
      </c>
      <c r="C9" s="116" t="s">
        <v>15</v>
      </c>
      <c r="D9" s="117"/>
      <c r="E9" s="112">
        <v>3022</v>
      </c>
      <c r="F9" s="118" t="s">
        <v>71</v>
      </c>
    </row>
    <row r="10" spans="1:6" s="94" customFormat="1" ht="27.75" customHeight="1">
      <c r="A10" s="108"/>
      <c r="B10" s="115"/>
      <c r="C10" s="110" t="s">
        <v>17</v>
      </c>
      <c r="D10" s="111"/>
      <c r="E10" s="112">
        <v>2964</v>
      </c>
      <c r="F10" s="119"/>
    </row>
    <row r="11" spans="1:6" s="94" customFormat="1" ht="27.75" customHeight="1">
      <c r="A11" s="108"/>
      <c r="B11" s="115"/>
      <c r="C11" s="120" t="s">
        <v>18</v>
      </c>
      <c r="D11" s="121"/>
      <c r="E11" s="112">
        <v>3206</v>
      </c>
      <c r="F11" s="119"/>
    </row>
    <row r="12" spans="1:6" s="94" customFormat="1" ht="96" customHeight="1">
      <c r="A12" s="108"/>
      <c r="B12" s="109"/>
      <c r="C12" s="110" t="s">
        <v>19</v>
      </c>
      <c r="D12" s="111"/>
      <c r="E12" s="112">
        <v>1087</v>
      </c>
      <c r="F12" s="122" t="s">
        <v>72</v>
      </c>
    </row>
    <row r="13" spans="1:6" s="94" customFormat="1" ht="30.75" customHeight="1">
      <c r="A13" s="108"/>
      <c r="B13" s="123" t="s">
        <v>21</v>
      </c>
      <c r="C13" s="124" t="s">
        <v>73</v>
      </c>
      <c r="D13" s="125"/>
      <c r="E13" s="112">
        <v>2370</v>
      </c>
      <c r="F13" s="126" t="s">
        <v>74</v>
      </c>
    </row>
    <row r="14" spans="1:6" s="94" customFormat="1" ht="30.75" customHeight="1">
      <c r="A14" s="108"/>
      <c r="B14" s="123"/>
      <c r="C14" s="127" t="s">
        <v>26</v>
      </c>
      <c r="D14" s="111"/>
      <c r="E14" s="112">
        <v>2303</v>
      </c>
      <c r="F14" s="126"/>
    </row>
    <row r="15" spans="1:6" s="94" customFormat="1" ht="30.75" customHeight="1">
      <c r="A15" s="108"/>
      <c r="B15" s="123"/>
      <c r="C15" s="128" t="s">
        <v>27</v>
      </c>
      <c r="D15" s="111"/>
      <c r="E15" s="112">
        <v>2171</v>
      </c>
      <c r="F15" s="126"/>
    </row>
    <row r="16" spans="1:6" s="94" customFormat="1" ht="30.75" customHeight="1">
      <c r="A16" s="108"/>
      <c r="B16" s="123"/>
      <c r="C16" s="127" t="s">
        <v>75</v>
      </c>
      <c r="D16" s="129" t="s">
        <v>29</v>
      </c>
      <c r="E16" s="112">
        <v>1718</v>
      </c>
      <c r="F16" s="126"/>
    </row>
    <row r="17" spans="1:6" s="94" customFormat="1" ht="30.75" customHeight="1">
      <c r="A17" s="108"/>
      <c r="B17" s="123"/>
      <c r="C17" s="127"/>
      <c r="D17" s="129" t="s">
        <v>30</v>
      </c>
      <c r="E17" s="112">
        <v>1766</v>
      </c>
      <c r="F17" s="126"/>
    </row>
    <row r="18" spans="1:6" s="94" customFormat="1" ht="30.75" customHeight="1">
      <c r="A18" s="108"/>
      <c r="B18" s="123"/>
      <c r="C18" s="127"/>
      <c r="D18" s="129" t="s">
        <v>31</v>
      </c>
      <c r="E18" s="112">
        <v>1820</v>
      </c>
      <c r="F18" s="126"/>
    </row>
    <row r="19" spans="1:6" s="94" customFormat="1" ht="30.75" customHeight="1">
      <c r="A19" s="108"/>
      <c r="B19" s="123"/>
      <c r="C19" s="127"/>
      <c r="D19" s="129" t="s">
        <v>32</v>
      </c>
      <c r="E19" s="112">
        <v>1852</v>
      </c>
      <c r="F19" s="126"/>
    </row>
    <row r="20" spans="1:6" s="94" customFormat="1" ht="30.75" customHeight="1">
      <c r="A20" s="108"/>
      <c r="B20" s="123"/>
      <c r="C20" s="127"/>
      <c r="D20" s="129" t="s">
        <v>33</v>
      </c>
      <c r="E20" s="112">
        <v>1968</v>
      </c>
      <c r="F20" s="126"/>
    </row>
    <row r="21" spans="1:6" s="94" customFormat="1" ht="30.75" customHeight="1">
      <c r="A21" s="108"/>
      <c r="B21" s="123"/>
      <c r="C21" s="128"/>
      <c r="D21" s="129" t="s">
        <v>34</v>
      </c>
      <c r="E21" s="112">
        <v>2019</v>
      </c>
      <c r="F21" s="126"/>
    </row>
    <row r="22" spans="1:6" s="94" customFormat="1" ht="30.75" customHeight="1">
      <c r="A22" s="108"/>
      <c r="B22" s="123"/>
      <c r="C22" s="127" t="s">
        <v>35</v>
      </c>
      <c r="D22" s="129" t="s">
        <v>29</v>
      </c>
      <c r="E22" s="112">
        <v>2177</v>
      </c>
      <c r="F22" s="130" t="s">
        <v>76</v>
      </c>
    </row>
    <row r="23" spans="1:6" s="94" customFormat="1" ht="30.75" customHeight="1">
      <c r="A23" s="108"/>
      <c r="B23" s="123"/>
      <c r="C23" s="127"/>
      <c r="D23" s="129" t="s">
        <v>37</v>
      </c>
      <c r="E23" s="112">
        <v>1861</v>
      </c>
      <c r="F23" s="131"/>
    </row>
    <row r="24" spans="1:6" s="94" customFormat="1" ht="30.75" customHeight="1">
      <c r="A24" s="108"/>
      <c r="B24" s="123"/>
      <c r="C24" s="127"/>
      <c r="D24" s="129" t="s">
        <v>38</v>
      </c>
      <c r="E24" s="112">
        <v>1936</v>
      </c>
      <c r="F24" s="131"/>
    </row>
    <row r="25" spans="1:6" s="94" customFormat="1" ht="30.75" customHeight="1">
      <c r="A25" s="108"/>
      <c r="B25" s="123"/>
      <c r="C25" s="127"/>
      <c r="D25" s="132" t="s">
        <v>39</v>
      </c>
      <c r="E25" s="112">
        <v>1972</v>
      </c>
      <c r="F25" s="131"/>
    </row>
    <row r="26" spans="1:6" s="94" customFormat="1" ht="30.75" customHeight="1">
      <c r="A26" s="108"/>
      <c r="B26" s="123"/>
      <c r="C26" s="128"/>
      <c r="D26" s="133" t="s">
        <v>34</v>
      </c>
      <c r="E26" s="112">
        <v>2043</v>
      </c>
      <c r="F26" s="131"/>
    </row>
    <row r="27" spans="1:6" s="94" customFormat="1" ht="180.75" customHeight="1">
      <c r="A27" s="108"/>
      <c r="B27" s="109" t="s">
        <v>40</v>
      </c>
      <c r="C27" s="134" t="s">
        <v>41</v>
      </c>
      <c r="D27" s="134"/>
      <c r="E27" s="112">
        <v>974</v>
      </c>
      <c r="F27" s="135" t="s">
        <v>77</v>
      </c>
    </row>
    <row r="28" spans="1:6" s="94" customFormat="1" ht="39" customHeight="1">
      <c r="A28" s="108"/>
      <c r="B28" s="115"/>
      <c r="C28" s="136" t="s">
        <v>43</v>
      </c>
      <c r="D28" s="137" t="s">
        <v>44</v>
      </c>
      <c r="E28" s="112">
        <v>524</v>
      </c>
      <c r="F28" s="130" t="s">
        <v>78</v>
      </c>
    </row>
    <row r="29" spans="1:6" s="94" customFormat="1" ht="39" customHeight="1">
      <c r="A29" s="108"/>
      <c r="B29" s="138"/>
      <c r="C29" s="139"/>
      <c r="D29" s="121" t="s">
        <v>46</v>
      </c>
      <c r="E29" s="112">
        <v>895</v>
      </c>
      <c r="F29" s="140"/>
    </row>
    <row r="30" spans="1:6" s="94" customFormat="1" ht="33.75" customHeight="1">
      <c r="A30" s="108" t="s">
        <v>49</v>
      </c>
      <c r="B30" s="108" t="s">
        <v>50</v>
      </c>
      <c r="C30" s="110" t="s">
        <v>51</v>
      </c>
      <c r="D30" s="110" t="s">
        <v>52</v>
      </c>
      <c r="E30" s="112">
        <v>1760</v>
      </c>
      <c r="F30" s="141" t="s">
        <v>79</v>
      </c>
    </row>
    <row r="31" spans="1:6" s="94" customFormat="1" ht="33.75" customHeight="1">
      <c r="A31" s="108"/>
      <c r="B31" s="108"/>
      <c r="C31" s="110"/>
      <c r="D31" s="110" t="s">
        <v>54</v>
      </c>
      <c r="E31" s="112">
        <v>1323</v>
      </c>
      <c r="F31" s="142"/>
    </row>
    <row r="32" spans="1:6" s="94" customFormat="1" ht="33.75" customHeight="1">
      <c r="A32" s="108"/>
      <c r="B32" s="108"/>
      <c r="C32" s="110" t="s">
        <v>55</v>
      </c>
      <c r="D32" s="110"/>
      <c r="E32" s="112">
        <v>395</v>
      </c>
      <c r="F32" s="142"/>
    </row>
    <row r="33" spans="1:6" s="94" customFormat="1" ht="33.75" customHeight="1">
      <c r="A33" s="108"/>
      <c r="B33" s="108"/>
      <c r="C33" s="110" t="s">
        <v>56</v>
      </c>
      <c r="D33" s="110"/>
      <c r="E33" s="112">
        <v>1638</v>
      </c>
      <c r="F33" s="143"/>
    </row>
    <row r="34" spans="1:6" s="94" customFormat="1" ht="87" customHeight="1">
      <c r="A34" s="108"/>
      <c r="B34" s="108"/>
      <c r="C34" s="134" t="s">
        <v>57</v>
      </c>
      <c r="D34" s="134"/>
      <c r="E34" s="112">
        <v>247</v>
      </c>
      <c r="F34" s="144" t="s">
        <v>80</v>
      </c>
    </row>
    <row r="35" spans="1:6" s="94" customFormat="1" ht="39" customHeight="1">
      <c r="A35" s="108"/>
      <c r="B35" s="145" t="s">
        <v>59</v>
      </c>
      <c r="C35" s="146" t="s">
        <v>81</v>
      </c>
      <c r="D35" s="147" t="s">
        <v>61</v>
      </c>
      <c r="E35" s="112">
        <v>621</v>
      </c>
      <c r="F35" s="144" t="s">
        <v>82</v>
      </c>
    </row>
    <row r="36" spans="1:6" s="94" customFormat="1" ht="39" customHeight="1">
      <c r="A36" s="108"/>
      <c r="B36" s="145"/>
      <c r="C36" s="148"/>
      <c r="D36" s="149" t="s">
        <v>63</v>
      </c>
      <c r="E36" s="112">
        <v>1957</v>
      </c>
      <c r="F36" s="144"/>
    </row>
    <row r="37" spans="1:6" s="94" customFormat="1" ht="69" customHeight="1">
      <c r="A37" s="108"/>
      <c r="B37" s="145"/>
      <c r="C37" s="150" t="s">
        <v>83</v>
      </c>
      <c r="D37" s="151"/>
      <c r="E37" s="112">
        <v>23</v>
      </c>
      <c r="F37" s="144" t="s">
        <v>84</v>
      </c>
    </row>
    <row r="38" spans="2:189" s="95" customFormat="1" ht="20.25">
      <c r="B38" s="96"/>
      <c r="C38" s="96"/>
      <c r="D38" s="96"/>
      <c r="F38" s="97"/>
      <c r="GA38"/>
      <c r="GB38"/>
      <c r="GC38"/>
      <c r="GD38"/>
      <c r="GE38"/>
      <c r="GF38"/>
      <c r="GG38"/>
    </row>
    <row r="39" spans="2:189" s="95" customFormat="1" ht="20.25">
      <c r="B39" s="96"/>
      <c r="C39" s="96"/>
      <c r="D39" s="96"/>
      <c r="F39" s="97"/>
      <c r="GA39"/>
      <c r="GB39"/>
      <c r="GC39"/>
      <c r="GD39"/>
      <c r="GE39"/>
      <c r="GF39"/>
      <c r="GG39"/>
    </row>
    <row r="40" spans="2:189" s="95" customFormat="1" ht="20.25">
      <c r="B40" s="96"/>
      <c r="C40" s="96"/>
      <c r="D40" s="96"/>
      <c r="E40" s="152"/>
      <c r="F40" s="97"/>
      <c r="GA40"/>
      <c r="GB40"/>
      <c r="GC40"/>
      <c r="GD40"/>
      <c r="GE40"/>
      <c r="GF40"/>
      <c r="GG40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C32:D32"/>
    <mergeCell ref="C33:D33"/>
    <mergeCell ref="C34:D34"/>
    <mergeCell ref="C37:D37"/>
    <mergeCell ref="A3:A4"/>
    <mergeCell ref="A5:A29"/>
    <mergeCell ref="A30:A37"/>
    <mergeCell ref="B5:B8"/>
    <mergeCell ref="B9:B12"/>
    <mergeCell ref="B13:B26"/>
    <mergeCell ref="B27:B29"/>
    <mergeCell ref="B30:B34"/>
    <mergeCell ref="B35:B37"/>
    <mergeCell ref="C6:C8"/>
    <mergeCell ref="C16:C21"/>
    <mergeCell ref="C22:C26"/>
    <mergeCell ref="C28:C29"/>
    <mergeCell ref="C30:C31"/>
    <mergeCell ref="C35:C36"/>
    <mergeCell ref="E3:E4"/>
    <mergeCell ref="F3:F4"/>
    <mergeCell ref="F5:F8"/>
    <mergeCell ref="F9:F11"/>
    <mergeCell ref="F13:F21"/>
    <mergeCell ref="F22:F26"/>
    <mergeCell ref="F28:F29"/>
    <mergeCell ref="F30:F33"/>
    <mergeCell ref="F35:F36"/>
    <mergeCell ref="B3:D4"/>
  </mergeCells>
  <printOptions horizontalCentered="1"/>
  <pageMargins left="0" right="0" top="0.3576388888888889" bottom="0.2791666666666667" header="0.043055555555555555" footer="0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3">
      <selection activeCell="A2" sqref="A2:H2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85</v>
      </c>
      <c r="B1" s="1"/>
      <c r="C1" s="1"/>
      <c r="D1" s="1"/>
      <c r="E1" s="1"/>
      <c r="F1" s="1"/>
      <c r="G1" s="1"/>
      <c r="H1" s="1"/>
    </row>
    <row r="2" spans="1:8" ht="27.75" customHeight="1">
      <c r="A2" s="55" t="s">
        <v>86</v>
      </c>
      <c r="B2" s="55"/>
      <c r="C2" s="55"/>
      <c r="D2" s="55"/>
      <c r="E2" s="55"/>
      <c r="F2" s="55"/>
      <c r="G2" s="55"/>
      <c r="H2" s="55"/>
    </row>
    <row r="3" spans="1:8" ht="19.5" customHeight="1">
      <c r="A3" s="5" t="s">
        <v>87</v>
      </c>
      <c r="B3" s="56"/>
      <c r="C3" s="56"/>
      <c r="D3" s="56"/>
      <c r="E3" s="56"/>
      <c r="F3" s="56"/>
      <c r="G3" s="56"/>
      <c r="H3" s="56"/>
    </row>
    <row r="4" spans="1:8" ht="22.5" customHeight="1">
      <c r="A4" s="12" t="s">
        <v>88</v>
      </c>
      <c r="B4" s="12"/>
      <c r="C4" s="12"/>
      <c r="D4" s="57" t="s">
        <v>89</v>
      </c>
      <c r="E4" s="58"/>
      <c r="F4" s="57" t="s">
        <v>90</v>
      </c>
      <c r="G4" s="58"/>
      <c r="H4" s="59" t="s">
        <v>91</v>
      </c>
    </row>
    <row r="5" spans="1:8" ht="18" customHeight="1">
      <c r="A5" s="12"/>
      <c r="B5" s="12"/>
      <c r="C5" s="12"/>
      <c r="D5" s="13" t="s">
        <v>92</v>
      </c>
      <c r="E5" s="60" t="s">
        <v>93</v>
      </c>
      <c r="F5" s="60" t="s">
        <v>94</v>
      </c>
      <c r="G5" s="61" t="s">
        <v>95</v>
      </c>
      <c r="H5" s="62"/>
    </row>
    <row r="6" spans="1:8" ht="22.5" customHeight="1">
      <c r="A6" s="63" t="s">
        <v>96</v>
      </c>
      <c r="B6" s="64" t="s">
        <v>97</v>
      </c>
      <c r="C6" s="65" t="s">
        <v>98</v>
      </c>
      <c r="D6" s="66">
        <v>3</v>
      </c>
      <c r="E6" s="67" t="s">
        <v>99</v>
      </c>
      <c r="F6" s="68">
        <v>1460</v>
      </c>
      <c r="G6" s="69">
        <v>4380</v>
      </c>
      <c r="H6" s="70" t="s">
        <v>100</v>
      </c>
    </row>
    <row r="7" spans="1:8" ht="22.5" customHeight="1">
      <c r="A7" s="71"/>
      <c r="B7" s="72"/>
      <c r="C7" s="65" t="s">
        <v>101</v>
      </c>
      <c r="D7" s="66">
        <v>20</v>
      </c>
      <c r="E7" s="67" t="s">
        <v>102</v>
      </c>
      <c r="F7" s="68">
        <v>140.00445</v>
      </c>
      <c r="G7" s="69">
        <v>2800.089</v>
      </c>
      <c r="H7" s="73"/>
    </row>
    <row r="8" spans="1:8" ht="22.5" customHeight="1">
      <c r="A8" s="71"/>
      <c r="B8" s="72"/>
      <c r="C8" s="65" t="s">
        <v>103</v>
      </c>
      <c r="D8" s="66">
        <v>250</v>
      </c>
      <c r="E8" s="67" t="s">
        <v>102</v>
      </c>
      <c r="F8" s="68">
        <v>32.85</v>
      </c>
      <c r="G8" s="69">
        <v>8212.5</v>
      </c>
      <c r="H8" s="73"/>
    </row>
    <row r="9" spans="1:8" ht="22.5" customHeight="1">
      <c r="A9" s="71"/>
      <c r="B9" s="72"/>
      <c r="C9" s="65" t="s">
        <v>104</v>
      </c>
      <c r="D9" s="66">
        <v>40</v>
      </c>
      <c r="E9" s="67" t="s">
        <v>102</v>
      </c>
      <c r="F9" s="68">
        <v>232</v>
      </c>
      <c r="G9" s="69">
        <v>9280</v>
      </c>
      <c r="H9" s="73"/>
    </row>
    <row r="10" spans="1:8" ht="22.5" customHeight="1">
      <c r="A10" s="71"/>
      <c r="B10" s="72"/>
      <c r="C10" s="65" t="s">
        <v>105</v>
      </c>
      <c r="D10" s="66">
        <v>40</v>
      </c>
      <c r="E10" s="67" t="s">
        <v>102</v>
      </c>
      <c r="F10" s="68">
        <v>256</v>
      </c>
      <c r="G10" s="69">
        <v>10240</v>
      </c>
      <c r="H10" s="73"/>
    </row>
    <row r="11" spans="1:8" ht="22.5" customHeight="1">
      <c r="A11" s="71"/>
      <c r="B11" s="64" t="s">
        <v>106</v>
      </c>
      <c r="C11" s="65" t="s">
        <v>107</v>
      </c>
      <c r="D11" s="66">
        <v>1</v>
      </c>
      <c r="E11" s="67" t="s">
        <v>99</v>
      </c>
      <c r="F11" s="68">
        <v>1800</v>
      </c>
      <c r="G11" s="69">
        <v>1800</v>
      </c>
      <c r="H11" s="74" t="s">
        <v>108</v>
      </c>
    </row>
    <row r="12" spans="1:8" ht="22.5" customHeight="1">
      <c r="A12" s="71"/>
      <c r="B12" s="72"/>
      <c r="C12" s="65" t="s">
        <v>109</v>
      </c>
      <c r="D12" s="66">
        <v>2</v>
      </c>
      <c r="E12" s="67" t="s">
        <v>99</v>
      </c>
      <c r="F12" s="68">
        <v>1570</v>
      </c>
      <c r="G12" s="69">
        <v>3140</v>
      </c>
      <c r="H12" s="75"/>
    </row>
    <row r="13" spans="1:8" ht="22.5" customHeight="1">
      <c r="A13" s="71"/>
      <c r="B13" s="72"/>
      <c r="C13" s="65" t="s">
        <v>110</v>
      </c>
      <c r="D13" s="66">
        <v>14</v>
      </c>
      <c r="E13" s="67" t="s">
        <v>102</v>
      </c>
      <c r="F13" s="68">
        <v>146</v>
      </c>
      <c r="G13" s="69">
        <v>2044</v>
      </c>
      <c r="H13" s="75"/>
    </row>
    <row r="14" spans="1:8" ht="22.5" customHeight="1">
      <c r="A14" s="71"/>
      <c r="B14" s="72"/>
      <c r="C14" s="65" t="s">
        <v>111</v>
      </c>
      <c r="D14" s="66">
        <v>51</v>
      </c>
      <c r="E14" s="67" t="s">
        <v>102</v>
      </c>
      <c r="F14" s="68">
        <v>146</v>
      </c>
      <c r="G14" s="69">
        <v>7446</v>
      </c>
      <c r="H14" s="75"/>
    </row>
    <row r="15" spans="1:8" ht="22.5" customHeight="1">
      <c r="A15" s="71"/>
      <c r="B15" s="72"/>
      <c r="C15" s="65" t="s">
        <v>112</v>
      </c>
      <c r="D15" s="66">
        <v>24</v>
      </c>
      <c r="E15" s="67" t="s">
        <v>102</v>
      </c>
      <c r="F15" s="68">
        <v>170</v>
      </c>
      <c r="G15" s="69">
        <v>4080</v>
      </c>
      <c r="H15" s="75"/>
    </row>
    <row r="16" spans="1:8" ht="22.5" customHeight="1">
      <c r="A16" s="71"/>
      <c r="B16" s="72"/>
      <c r="C16" s="65" t="s">
        <v>113</v>
      </c>
      <c r="D16" s="66">
        <v>4.5</v>
      </c>
      <c r="E16" s="67" t="s">
        <v>114</v>
      </c>
      <c r="F16" s="68">
        <v>2460</v>
      </c>
      <c r="G16" s="69">
        <v>11070</v>
      </c>
      <c r="H16" s="75"/>
    </row>
    <row r="17" spans="1:8" ht="22.5" customHeight="1">
      <c r="A17" s="71"/>
      <c r="B17" s="72"/>
      <c r="C17" s="65" t="s">
        <v>115</v>
      </c>
      <c r="D17" s="66">
        <v>1</v>
      </c>
      <c r="E17" s="67" t="s">
        <v>116</v>
      </c>
      <c r="F17" s="68">
        <v>3287</v>
      </c>
      <c r="G17" s="69">
        <v>3287</v>
      </c>
      <c r="H17" s="75"/>
    </row>
    <row r="18" spans="1:8" ht="22.5" customHeight="1">
      <c r="A18" s="71"/>
      <c r="B18" s="72"/>
      <c r="C18" s="65" t="s">
        <v>117</v>
      </c>
      <c r="D18" s="66">
        <v>1</v>
      </c>
      <c r="E18" s="67" t="s">
        <v>116</v>
      </c>
      <c r="F18" s="68">
        <v>2435</v>
      </c>
      <c r="G18" s="69">
        <v>2435</v>
      </c>
      <c r="H18" s="75"/>
    </row>
    <row r="19" spans="1:8" ht="22.5" customHeight="1">
      <c r="A19" s="71"/>
      <c r="B19" s="72"/>
      <c r="C19" s="65" t="s">
        <v>118</v>
      </c>
      <c r="D19" s="66">
        <v>2</v>
      </c>
      <c r="E19" s="67" t="s">
        <v>116</v>
      </c>
      <c r="F19" s="68">
        <v>2448</v>
      </c>
      <c r="G19" s="69">
        <v>4896</v>
      </c>
      <c r="H19" s="75"/>
    </row>
    <row r="20" spans="1:8" ht="22.5" customHeight="1">
      <c r="A20" s="71"/>
      <c r="B20" s="72"/>
      <c r="C20" s="76" t="s">
        <v>119</v>
      </c>
      <c r="D20" s="66">
        <v>2</v>
      </c>
      <c r="E20" s="67" t="s">
        <v>116</v>
      </c>
      <c r="F20" s="68">
        <v>3285</v>
      </c>
      <c r="G20" s="69">
        <v>6570</v>
      </c>
      <c r="H20" s="77"/>
    </row>
    <row r="21" spans="1:8" ht="22.5" customHeight="1">
      <c r="A21" s="78" t="s">
        <v>120</v>
      </c>
      <c r="B21" s="78"/>
      <c r="C21" s="76" t="s">
        <v>121</v>
      </c>
      <c r="D21" s="66">
        <v>12</v>
      </c>
      <c r="E21" s="67" t="s">
        <v>116</v>
      </c>
      <c r="F21" s="68">
        <v>245</v>
      </c>
      <c r="G21" s="69">
        <v>2940</v>
      </c>
      <c r="H21" s="79" t="s">
        <v>122</v>
      </c>
    </row>
    <row r="22" spans="1:8" ht="22.5" customHeight="1">
      <c r="A22" s="78"/>
      <c r="B22" s="78"/>
      <c r="C22" s="76" t="s">
        <v>123</v>
      </c>
      <c r="D22" s="66">
        <v>18</v>
      </c>
      <c r="E22" s="67" t="s">
        <v>116</v>
      </c>
      <c r="F22" s="68">
        <v>146</v>
      </c>
      <c r="G22" s="69">
        <v>2628</v>
      </c>
      <c r="H22" s="80"/>
    </row>
    <row r="23" spans="1:8" ht="22.5" customHeight="1">
      <c r="A23" s="78"/>
      <c r="B23" s="78"/>
      <c r="C23" s="76" t="s">
        <v>124</v>
      </c>
      <c r="D23" s="66">
        <v>30</v>
      </c>
      <c r="E23" s="67" t="s">
        <v>116</v>
      </c>
      <c r="F23" s="68">
        <v>195</v>
      </c>
      <c r="G23" s="69">
        <v>5850</v>
      </c>
      <c r="H23" s="80"/>
    </row>
    <row r="24" spans="1:8" ht="22.5" customHeight="1">
      <c r="A24" s="78"/>
      <c r="B24" s="78"/>
      <c r="C24" s="81" t="s">
        <v>125</v>
      </c>
      <c r="D24" s="66">
        <v>4</v>
      </c>
      <c r="E24" s="67" t="s">
        <v>116</v>
      </c>
      <c r="F24" s="68">
        <v>120</v>
      </c>
      <c r="G24" s="69">
        <v>480</v>
      </c>
      <c r="H24" s="82"/>
    </row>
    <row r="25" spans="1:8" ht="22.5" customHeight="1">
      <c r="A25" s="78"/>
      <c r="B25" s="78"/>
      <c r="C25" s="81" t="s">
        <v>126</v>
      </c>
      <c r="D25" s="66">
        <v>79</v>
      </c>
      <c r="E25" s="67" t="s">
        <v>114</v>
      </c>
      <c r="F25" s="68">
        <v>48.5</v>
      </c>
      <c r="G25" s="69">
        <v>3831.5</v>
      </c>
      <c r="H25" s="83"/>
    </row>
    <row r="26" spans="1:8" ht="27" customHeight="1">
      <c r="A26" s="84" t="s">
        <v>127</v>
      </c>
      <c r="B26" s="85"/>
      <c r="C26" s="85"/>
      <c r="D26" s="86" t="s">
        <v>128</v>
      </c>
      <c r="E26" s="87"/>
      <c r="F26" s="27" t="s">
        <v>129</v>
      </c>
      <c r="G26" s="88">
        <v>97410.089</v>
      </c>
      <c r="H26" s="89"/>
    </row>
    <row r="27" spans="1:8" ht="91.5" customHeight="1">
      <c r="A27" s="90" t="s">
        <v>130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9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3" ht="19.5" customHeight="1">
      <c r="A1" s="1" t="s">
        <v>131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pans="1:7" ht="30.75" customHeight="1">
      <c r="A2" s="4" t="s">
        <v>132</v>
      </c>
      <c r="B2" s="4"/>
      <c r="C2" s="4"/>
      <c r="D2" s="4"/>
      <c r="E2" s="4"/>
      <c r="F2" s="4"/>
      <c r="G2" s="4"/>
    </row>
    <row r="3" spans="1:7" ht="15">
      <c r="A3" s="5" t="s">
        <v>87</v>
      </c>
      <c r="B3" s="5"/>
      <c r="C3" s="5"/>
      <c r="D3" s="5"/>
      <c r="E3" s="5"/>
      <c r="F3" s="5"/>
      <c r="G3" s="5"/>
    </row>
    <row r="4" spans="1:7" ht="27.75" customHeight="1">
      <c r="A4" s="6" t="s">
        <v>133</v>
      </c>
      <c r="B4" s="7"/>
      <c r="C4" s="7"/>
      <c r="D4" s="8" t="s">
        <v>89</v>
      </c>
      <c r="E4" s="9"/>
      <c r="F4" s="8" t="s">
        <v>90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134</v>
      </c>
      <c r="B6" s="16"/>
      <c r="C6" s="17" t="s">
        <v>135</v>
      </c>
      <c r="D6" s="18" t="s">
        <v>136</v>
      </c>
      <c r="E6" s="19">
        <v>450</v>
      </c>
      <c r="F6" s="20">
        <v>2125.06</v>
      </c>
      <c r="G6" s="21">
        <v>956277.32</v>
      </c>
    </row>
    <row r="7" spans="1:7" ht="30" customHeight="1">
      <c r="A7" s="15"/>
      <c r="B7" s="16"/>
      <c r="C7" s="17" t="s">
        <v>137</v>
      </c>
      <c r="D7" s="18" t="s">
        <v>136</v>
      </c>
      <c r="E7" s="19">
        <v>690</v>
      </c>
      <c r="F7" s="20">
        <v>306.85311</v>
      </c>
      <c r="G7" s="21">
        <v>211728.6459</v>
      </c>
    </row>
    <row r="8" spans="1:7" ht="30" customHeight="1">
      <c r="A8" s="15"/>
      <c r="B8" s="16"/>
      <c r="C8" s="17" t="s">
        <v>138</v>
      </c>
      <c r="D8" s="18" t="s">
        <v>102</v>
      </c>
      <c r="E8" s="19">
        <v>5500</v>
      </c>
      <c r="F8" s="20">
        <v>132.842025</v>
      </c>
      <c r="G8" s="21">
        <v>730631.1375000001</v>
      </c>
    </row>
    <row r="9" spans="1:7" ht="30" customHeight="1">
      <c r="A9" s="15"/>
      <c r="B9" s="16"/>
      <c r="C9" s="17" t="s">
        <v>139</v>
      </c>
      <c r="D9" s="18" t="s">
        <v>102</v>
      </c>
      <c r="E9" s="19">
        <v>4500</v>
      </c>
      <c r="F9" s="20">
        <v>43.897707000000004</v>
      </c>
      <c r="G9" s="21">
        <v>197539.6815</v>
      </c>
    </row>
    <row r="10" spans="1:7" ht="30" customHeight="1">
      <c r="A10" s="15"/>
      <c r="B10" s="16"/>
      <c r="C10" s="22" t="s">
        <v>140</v>
      </c>
      <c r="D10" s="18" t="s">
        <v>102</v>
      </c>
      <c r="E10" s="19">
        <v>10000</v>
      </c>
      <c r="F10" s="20">
        <v>36.918115199999995</v>
      </c>
      <c r="G10" s="21">
        <v>369181.15199999994</v>
      </c>
    </row>
    <row r="11" spans="1:233" ht="30" customHeight="1">
      <c r="A11" s="23" t="s">
        <v>127</v>
      </c>
      <c r="B11" s="24"/>
      <c r="C11" s="24"/>
      <c r="D11" s="25" t="s">
        <v>141</v>
      </c>
      <c r="E11" s="26"/>
      <c r="F11" s="27" t="s">
        <v>129</v>
      </c>
      <c r="G11" s="21">
        <v>2465357.94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pans="1:7" ht="21" customHeight="1">
      <c r="A12" s="28" t="s">
        <v>142</v>
      </c>
      <c r="B12" s="29" t="s">
        <v>143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144</v>
      </c>
      <c r="C13" s="30"/>
      <c r="D13" s="29"/>
      <c r="E13" s="29" t="s">
        <v>145</v>
      </c>
      <c r="F13" s="29"/>
      <c r="G13" s="32"/>
    </row>
    <row r="14" spans="1:7" ht="21" customHeight="1">
      <c r="A14" s="33"/>
      <c r="B14" s="34" t="s">
        <v>146</v>
      </c>
      <c r="C14" s="35"/>
      <c r="D14" s="29"/>
      <c r="E14" s="29" t="s">
        <v>147</v>
      </c>
      <c r="F14" s="29"/>
      <c r="G14" s="32"/>
    </row>
    <row r="15" spans="1:7" ht="21" customHeight="1">
      <c r="A15" s="33"/>
      <c r="B15" s="36" t="s">
        <v>148</v>
      </c>
      <c r="C15" s="36"/>
      <c r="D15" s="29"/>
      <c r="E15" s="37" t="s">
        <v>149</v>
      </c>
      <c r="F15" s="29"/>
      <c r="G15" s="32"/>
    </row>
    <row r="16" spans="1:7" ht="21" customHeight="1">
      <c r="A16" s="33"/>
      <c r="B16" s="29" t="s">
        <v>150</v>
      </c>
      <c r="C16" s="30"/>
      <c r="D16" s="29"/>
      <c r="E16" s="29" t="s">
        <v>151</v>
      </c>
      <c r="F16" s="29"/>
      <c r="G16" s="32"/>
    </row>
    <row r="17" spans="1:11" ht="21" customHeight="1">
      <c r="A17" s="33"/>
      <c r="B17" s="38" t="s">
        <v>152</v>
      </c>
      <c r="C17" s="38"/>
      <c r="D17" s="29"/>
      <c r="E17" s="29" t="s">
        <v>153</v>
      </c>
      <c r="F17" s="29"/>
      <c r="G17" s="39"/>
      <c r="H17" s="40"/>
      <c r="I17" s="40"/>
      <c r="J17" s="40"/>
      <c r="K17" s="40"/>
    </row>
    <row r="18" spans="1:7" ht="21" customHeight="1">
      <c r="A18" s="33"/>
      <c r="B18" s="29" t="s">
        <v>154</v>
      </c>
      <c r="C18" s="30"/>
      <c r="D18" s="29"/>
      <c r="E18" s="29" t="s">
        <v>155</v>
      </c>
      <c r="F18" s="29"/>
      <c r="G18" s="32"/>
    </row>
    <row r="19" spans="1:11" ht="21" customHeight="1">
      <c r="A19" s="33"/>
      <c r="B19" s="29" t="s">
        <v>156</v>
      </c>
      <c r="C19" s="30"/>
      <c r="D19" s="30"/>
      <c r="E19" s="31"/>
      <c r="F19" s="31"/>
      <c r="G19" s="41"/>
      <c r="H19" s="40"/>
      <c r="I19" s="40"/>
      <c r="J19" s="40"/>
      <c r="K19" s="40"/>
    </row>
    <row r="20" spans="1:11" ht="21" customHeight="1">
      <c r="A20" s="33"/>
      <c r="B20" s="29" t="s">
        <v>157</v>
      </c>
      <c r="C20" s="30"/>
      <c r="D20" s="30"/>
      <c r="E20" s="37" t="s">
        <v>158</v>
      </c>
      <c r="F20" s="37"/>
      <c r="G20" s="41"/>
      <c r="H20" s="40"/>
      <c r="I20" s="40"/>
      <c r="J20" s="40"/>
      <c r="K20" s="40"/>
    </row>
    <row r="21" spans="1:7" ht="21" customHeight="1">
      <c r="A21" s="33"/>
      <c r="B21" s="29" t="s">
        <v>159</v>
      </c>
      <c r="C21" s="30"/>
      <c r="D21" s="30"/>
      <c r="E21" s="37" t="s">
        <v>160</v>
      </c>
      <c r="F21" s="37"/>
      <c r="G21" s="32"/>
    </row>
    <row r="22" spans="1:7" ht="21" customHeight="1">
      <c r="A22" s="33"/>
      <c r="B22" s="29" t="s">
        <v>161</v>
      </c>
      <c r="C22" s="30"/>
      <c r="D22" s="30"/>
      <c r="E22" s="29" t="s">
        <v>162</v>
      </c>
      <c r="F22" s="29"/>
      <c r="G22" s="32"/>
    </row>
    <row r="23" spans="1:7" ht="21" customHeight="1">
      <c r="A23" s="33"/>
      <c r="B23" s="29" t="s">
        <v>163</v>
      </c>
      <c r="C23" s="30"/>
      <c r="D23" s="30"/>
      <c r="E23" s="29" t="s">
        <v>164</v>
      </c>
      <c r="F23" s="29"/>
      <c r="G23" s="42"/>
    </row>
    <row r="24" spans="1:7" ht="21" customHeight="1">
      <c r="A24" s="33"/>
      <c r="B24" s="34" t="s">
        <v>165</v>
      </c>
      <c r="C24" s="43"/>
      <c r="D24" s="35"/>
      <c r="E24" s="37" t="s">
        <v>166</v>
      </c>
      <c r="F24" s="37"/>
      <c r="G24" s="32"/>
    </row>
    <row r="25" spans="1:7" ht="21" customHeight="1">
      <c r="A25" s="33"/>
      <c r="B25" s="34" t="s">
        <v>167</v>
      </c>
      <c r="C25" s="43"/>
      <c r="D25" s="35"/>
      <c r="E25" s="29" t="s">
        <v>168</v>
      </c>
      <c r="F25" s="29"/>
      <c r="G25" s="44"/>
    </row>
    <row r="26" spans="1:7" ht="21" customHeight="1">
      <c r="A26" s="33"/>
      <c r="B26" s="38" t="s">
        <v>169</v>
      </c>
      <c r="C26" s="38"/>
      <c r="D26" s="38"/>
      <c r="E26" s="29" t="s">
        <v>170</v>
      </c>
      <c r="F26" s="29"/>
      <c r="G26" s="44"/>
    </row>
    <row r="27" spans="1:7" ht="21" customHeight="1">
      <c r="A27" s="33"/>
      <c r="B27" s="45" t="s">
        <v>171</v>
      </c>
      <c r="C27" s="45"/>
      <c r="D27" s="45"/>
      <c r="E27" s="45"/>
      <c r="F27" s="45"/>
      <c r="G27" s="46"/>
    </row>
    <row r="28" spans="1:7" ht="21" customHeight="1">
      <c r="A28" s="47"/>
      <c r="B28" s="29" t="s">
        <v>172</v>
      </c>
      <c r="C28" s="48"/>
      <c r="D28" s="48"/>
      <c r="E28" s="48"/>
      <c r="F28" s="49"/>
      <c r="G28" s="44"/>
    </row>
    <row r="29" spans="1:7" ht="21" customHeight="1">
      <c r="A29" s="50"/>
      <c r="B29" s="51" t="s">
        <v>173</v>
      </c>
      <c r="C29" s="52"/>
      <c r="D29" s="52"/>
      <c r="E29" s="52"/>
      <c r="F29" s="53"/>
      <c r="G29" s="54"/>
    </row>
  </sheetData>
  <sheetProtection/>
  <mergeCells count="13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B27:G2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2023-08-17T02:00:10Z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00BBA6528CB74F3EA90FDD8CA3D0857E</vt:lpwstr>
  </property>
</Properties>
</file>